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tabRatio="584" activeTab="0"/>
  </bookViews>
  <sheets>
    <sheet name="ONERE CON RAP 32,70%" sheetId="1" r:id="rId1"/>
  </sheets>
  <definedNames/>
  <calcPr fullCalcOnLoad="1"/>
</workbook>
</file>

<file path=xl/sharedStrings.xml><?xml version="1.0" encoding="utf-8"?>
<sst xmlns="http://schemas.openxmlformats.org/spreadsheetml/2006/main" count="92" uniqueCount="24">
  <si>
    <t>TOTALE</t>
  </si>
  <si>
    <t>ASSEGNO DI FUNZIONE</t>
  </si>
  <si>
    <t>PROMOZIONI</t>
  </si>
  <si>
    <t>CLASSI E SCATTI</t>
  </si>
  <si>
    <t>ANNO 2011</t>
  </si>
  <si>
    <t>TOTALE UNITA'</t>
  </si>
  <si>
    <t>INCREMENTO ISTAT                               (Vacanza contrattuale)</t>
  </si>
  <si>
    <t>RAP</t>
  </si>
  <si>
    <t>ONERE AL NETTO DELLE RAP</t>
  </si>
  <si>
    <t>ONERE AL LORDO DELLE RAP</t>
  </si>
  <si>
    <t>FORZE ARMATE</t>
  </si>
  <si>
    <t>GUARDIA DI FINANZA</t>
  </si>
  <si>
    <t>POLIZIA DI STATO</t>
  </si>
  <si>
    <t>VIGILI DEL FUOCO</t>
  </si>
  <si>
    <t>FORESTALE</t>
  </si>
  <si>
    <t>PENITENZIARIA</t>
  </si>
  <si>
    <t>ISTITUTI VIGILI DEL FUOCO</t>
  </si>
  <si>
    <t>CARABINIERI</t>
  </si>
  <si>
    <t>CAPITANERIE DI PORTO</t>
  </si>
  <si>
    <t>TRATTAMENTO DIRIGENZIALE                        (+13; +15; +23; +25)</t>
  </si>
  <si>
    <t>ANZIANITA'                                NELLA QUALIFICA (Parametrazione)</t>
  </si>
  <si>
    <t>ONERE COMPLESSIVO ANNO 2011                                    AL LORDO DELLE RAP</t>
  </si>
  <si>
    <r>
      <t xml:space="preserve">ONERE COMPLESSIVO ANNO 2011 AL LORDO DELLE RAP              </t>
    </r>
    <r>
      <rPr>
        <b/>
        <u val="single"/>
        <sz val="20"/>
        <rFont val="Arial"/>
        <family val="2"/>
      </rPr>
      <t>ALL. A</t>
    </r>
  </si>
  <si>
    <r>
      <t xml:space="preserve">            </t>
    </r>
    <r>
      <rPr>
        <b/>
        <u val="single"/>
        <sz val="20"/>
        <rFont val="Arial"/>
        <family val="2"/>
      </rPr>
      <t>ALL. 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</si>
</sst>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_-;\-&quot;L.&quot;\ * #,##0_-;_-&quot;L.&quot;\ * &quot;-&quot;_-;_-@_-"/>
    <numFmt numFmtId="166" formatCode="#,##0.000"/>
    <numFmt numFmtId="167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164" fontId="6" fillId="0" borderId="0" applyFont="0" applyFill="0" applyBorder="0" applyAlignment="0" applyProtection="0"/>
    <xf numFmtId="0" fontId="15" fillId="3" borderId="1" applyNumberFormat="0" applyAlignment="0" applyProtection="0"/>
    <xf numFmtId="43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" borderId="4" applyNumberFormat="0" applyFont="0" applyAlignment="0" applyProtection="0"/>
    <xf numFmtId="0" fontId="17" fillId="2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4" fontId="9" fillId="0" borderId="0" xfId="0" applyNumberFormat="1" applyFont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1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10" fillId="0" borderId="14" xfId="55" applyFont="1" applyBorder="1" applyAlignment="1">
      <alignment horizontal="center" vertical="center" textRotation="90" wrapText="1"/>
      <protection/>
    </xf>
    <xf numFmtId="0" fontId="10" fillId="8" borderId="14" xfId="55" applyFont="1" applyFill="1" applyBorder="1" applyAlignment="1">
      <alignment horizontal="center" vertical="center" textRotation="90" wrapText="1"/>
      <protection/>
    </xf>
    <xf numFmtId="0" fontId="10" fillId="8" borderId="11" xfId="55" applyFont="1" applyFill="1" applyBorder="1" applyAlignment="1">
      <alignment horizontal="center" vertical="center" wrapText="1"/>
      <protection/>
    </xf>
    <xf numFmtId="0" fontId="10" fillId="8" borderId="12" xfId="55" applyFont="1" applyFill="1" applyBorder="1" applyAlignment="1">
      <alignment horizontal="center" vertical="center" wrapText="1"/>
      <protection/>
    </xf>
    <xf numFmtId="3" fontId="10" fillId="8" borderId="14" xfId="0" applyNumberFormat="1" applyFont="1" applyFill="1" applyBorder="1" applyAlignment="1">
      <alignment horizontal="center" vertical="center" wrapText="1"/>
    </xf>
    <xf numFmtId="4" fontId="10" fillId="8" borderId="11" xfId="0" applyNumberFormat="1" applyFont="1" applyFill="1" applyBorder="1" applyAlignment="1">
      <alignment horizontal="center" vertical="center" wrapText="1"/>
    </xf>
    <xf numFmtId="4" fontId="10" fillId="8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3" fontId="10" fillId="8" borderId="15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4" fontId="10" fillId="8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8" borderId="19" xfId="0" applyNumberFormat="1" applyFont="1" applyFill="1" applyBorder="1" applyAlignment="1">
      <alignment horizontal="center" vertical="center" wrapText="1"/>
    </xf>
    <xf numFmtId="4" fontId="10" fillId="8" borderId="20" xfId="0" applyNumberFormat="1" applyFont="1" applyFill="1" applyBorder="1" applyAlignment="1">
      <alignment horizontal="center" vertical="center"/>
    </xf>
    <xf numFmtId="4" fontId="10" fillId="8" borderId="2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22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center" vertical="center" wrapText="1"/>
      <protection/>
    </xf>
    <xf numFmtId="0" fontId="3" fillId="0" borderId="30" xfId="55" applyFont="1" applyBorder="1" applyAlignment="1">
      <alignment horizontal="center" vertical="center" wrapText="1"/>
      <protection/>
    </xf>
    <xf numFmtId="0" fontId="3" fillId="8" borderId="25" xfId="55" applyFont="1" applyFill="1" applyBorder="1" applyAlignment="1">
      <alignment horizontal="center" vertical="center" wrapText="1"/>
      <protection/>
    </xf>
    <xf numFmtId="0" fontId="3" fillId="8" borderId="26" xfId="55" applyFont="1" applyFill="1" applyBorder="1" applyAlignment="1">
      <alignment horizontal="center" vertical="center" wrapText="1"/>
      <protection/>
    </xf>
    <xf numFmtId="0" fontId="3" fillId="8" borderId="27" xfId="55" applyFont="1" applyFill="1" applyBorder="1" applyAlignment="1">
      <alignment horizontal="center" vertical="center" wrapText="1"/>
      <protection/>
    </xf>
    <xf numFmtId="0" fontId="3" fillId="8" borderId="28" xfId="55" applyFont="1" applyFill="1" applyBorder="1" applyAlignment="1">
      <alignment horizontal="center" vertical="center" wrapText="1"/>
      <protection/>
    </xf>
    <xf numFmtId="0" fontId="3" fillId="8" borderId="29" xfId="55" applyFont="1" applyFill="1" applyBorder="1" applyAlignment="1">
      <alignment horizontal="center" vertical="center" wrapText="1"/>
      <protection/>
    </xf>
    <xf numFmtId="0" fontId="3" fillId="8" borderId="30" xfId="55" applyFont="1" applyFill="1" applyBorder="1" applyAlignment="1">
      <alignment horizontal="center" vertical="center" wrapText="1"/>
      <protection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34" xfId="55" applyFont="1" applyBorder="1" applyAlignment="1">
      <alignment horizontal="center" vertical="center" wrapText="1"/>
      <protection/>
    </xf>
    <xf numFmtId="0" fontId="3" fillId="0" borderId="35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3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center" vertical="center" wrapText="1"/>
      <protection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access" xfId="45"/>
    <cellStyle name="Comma [0]" xfId="46"/>
    <cellStyle name="Migliaia 10" xfId="47"/>
    <cellStyle name="Migliaia 12" xfId="48"/>
    <cellStyle name="Migliaia 15" xfId="49"/>
    <cellStyle name="Migliaia 16" xfId="50"/>
    <cellStyle name="Migliaia 2" xfId="51"/>
    <cellStyle name="Neutrale" xfId="52"/>
    <cellStyle name="Normale 17" xfId="53"/>
    <cellStyle name="Normale 17 2" xfId="54"/>
    <cellStyle name="Normale 2" xfId="55"/>
    <cellStyle name="Normale 2 2" xfId="56"/>
    <cellStyle name="Normale 3" xfId="57"/>
    <cellStyle name="Normale 6" xfId="58"/>
    <cellStyle name="Normale 8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access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O1">
      <selection activeCell="AS1" sqref="AS1"/>
    </sheetView>
  </sheetViews>
  <sheetFormatPr defaultColWidth="25.8515625" defaultRowHeight="31.5" customHeight="1"/>
  <cols>
    <col min="1" max="1" width="20.28125" style="2" customWidth="1"/>
    <col min="2" max="2" width="6.00390625" style="2" customWidth="1"/>
    <col min="3" max="4" width="12.28125" style="2" bestFit="1" customWidth="1"/>
    <col min="5" max="5" width="12.421875" style="2" bestFit="1" customWidth="1"/>
    <col min="6" max="6" width="6.00390625" style="2" customWidth="1"/>
    <col min="7" max="7" width="12.00390625" style="2" bestFit="1" customWidth="1"/>
    <col min="8" max="8" width="9.8515625" style="2" bestFit="1" customWidth="1"/>
    <col min="9" max="9" width="12.421875" style="2" bestFit="1" customWidth="1"/>
    <col min="10" max="10" width="6.00390625" style="2" bestFit="1" customWidth="1"/>
    <col min="11" max="12" width="12.28125" style="2" bestFit="1" customWidth="1"/>
    <col min="13" max="13" width="12.421875" style="2" bestFit="1" customWidth="1"/>
    <col min="14" max="14" width="20.28125" style="2" customWidth="1"/>
    <col min="15" max="15" width="5.421875" style="2" bestFit="1" customWidth="1"/>
    <col min="16" max="16" width="12.00390625" style="2" bestFit="1" customWidth="1"/>
    <col min="17" max="17" width="9.8515625" style="2" bestFit="1" customWidth="1"/>
    <col min="18" max="18" width="12.57421875" style="2" customWidth="1"/>
    <col min="19" max="19" width="6.421875" style="2" bestFit="1" customWidth="1"/>
    <col min="20" max="20" width="12.28125" style="2" bestFit="1" customWidth="1"/>
    <col min="21" max="21" width="11.28125" style="2" bestFit="1" customWidth="1"/>
    <col min="22" max="22" width="12.421875" style="2" bestFit="1" customWidth="1"/>
    <col min="23" max="23" width="6.7109375" style="2" customWidth="1"/>
    <col min="24" max="24" width="12.28125" style="2" bestFit="1" customWidth="1"/>
    <col min="25" max="25" width="11.28125" style="2" bestFit="1" customWidth="1"/>
    <col min="26" max="26" width="12.421875" style="2" bestFit="1" customWidth="1"/>
    <col min="27" max="27" width="20.28125" style="2" customWidth="1"/>
    <col min="28" max="28" width="6.421875" style="2" customWidth="1"/>
    <col min="29" max="29" width="12.28125" style="1" bestFit="1" customWidth="1"/>
    <col min="30" max="30" width="11.28125" style="1" bestFit="1" customWidth="1"/>
    <col min="31" max="31" width="12.421875" style="1" bestFit="1" customWidth="1"/>
    <col min="32" max="32" width="6.57421875" style="2" customWidth="1"/>
    <col min="33" max="33" width="12.00390625" style="2" bestFit="1" customWidth="1"/>
    <col min="34" max="35" width="11.28125" style="2" bestFit="1" customWidth="1"/>
    <col min="36" max="36" width="5.421875" style="2" bestFit="1" customWidth="1"/>
    <col min="37" max="37" width="12.00390625" style="2" bestFit="1" customWidth="1"/>
    <col min="38" max="38" width="11.28125" style="2" bestFit="1" customWidth="1"/>
    <col min="39" max="39" width="12.421875" style="2" bestFit="1" customWidth="1"/>
    <col min="40" max="40" width="29.140625" style="2" customWidth="1"/>
    <col min="41" max="41" width="8.8515625" style="2" customWidth="1"/>
    <col min="42" max="42" width="15.421875" style="2" customWidth="1"/>
    <col min="43" max="43" width="13.8515625" style="2" customWidth="1"/>
    <col min="44" max="44" width="21.140625" style="2" customWidth="1"/>
    <col min="45" max="16384" width="25.8515625" style="1" customWidth="1"/>
  </cols>
  <sheetData>
    <row r="1" spans="1:45" ht="50.25" customHeight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 t="s">
        <v>22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 t="s">
        <v>22</v>
      </c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 t="s">
        <v>21</v>
      </c>
      <c r="AO1" s="47"/>
      <c r="AP1" s="47"/>
      <c r="AQ1" s="47"/>
      <c r="AR1" s="47"/>
      <c r="AS1" s="46" t="s">
        <v>23</v>
      </c>
    </row>
    <row r="2" spans="1:44" ht="10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2" customFormat="1" ht="26.25" customHeight="1" thickBot="1">
      <c r="A3" s="48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48" t="s">
        <v>4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48" t="s">
        <v>4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  <c r="AN3" s="48" t="s">
        <v>4</v>
      </c>
      <c r="AO3" s="49"/>
      <c r="AP3" s="49"/>
      <c r="AQ3" s="49"/>
      <c r="AR3" s="50"/>
    </row>
    <row r="4" spans="1:44" s="3" customFormat="1" ht="27.75" customHeight="1">
      <c r="A4" s="63"/>
      <c r="B4" s="54" t="s"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63"/>
      <c r="O4" s="67" t="s">
        <v>13</v>
      </c>
      <c r="P4" s="68"/>
      <c r="Q4" s="68"/>
      <c r="R4" s="69"/>
      <c r="S4" s="67" t="s">
        <v>17</v>
      </c>
      <c r="T4" s="68"/>
      <c r="U4" s="68"/>
      <c r="V4" s="69"/>
      <c r="W4" s="67" t="s">
        <v>11</v>
      </c>
      <c r="X4" s="68"/>
      <c r="Y4" s="68"/>
      <c r="Z4" s="69"/>
      <c r="AA4" s="63"/>
      <c r="AB4" s="51" t="s">
        <v>12</v>
      </c>
      <c r="AC4" s="52"/>
      <c r="AD4" s="52"/>
      <c r="AE4" s="53"/>
      <c r="AF4" s="51" t="s">
        <v>14</v>
      </c>
      <c r="AG4" s="52"/>
      <c r="AH4" s="52"/>
      <c r="AI4" s="53"/>
      <c r="AJ4" s="51" t="s">
        <v>15</v>
      </c>
      <c r="AK4" s="52"/>
      <c r="AL4" s="52"/>
      <c r="AM4" s="53"/>
      <c r="AN4" s="63"/>
      <c r="AO4" s="57" t="s">
        <v>0</v>
      </c>
      <c r="AP4" s="58"/>
      <c r="AQ4" s="58"/>
      <c r="AR4" s="59"/>
    </row>
    <row r="5" spans="1:44" s="3" customFormat="1" ht="31.5" customHeight="1">
      <c r="A5" s="63"/>
      <c r="B5" s="70" t="s">
        <v>10</v>
      </c>
      <c r="C5" s="65"/>
      <c r="D5" s="65"/>
      <c r="E5" s="71"/>
      <c r="F5" s="72" t="s">
        <v>18</v>
      </c>
      <c r="G5" s="65"/>
      <c r="H5" s="65"/>
      <c r="I5" s="71"/>
      <c r="J5" s="65" t="s">
        <v>0</v>
      </c>
      <c r="K5" s="65"/>
      <c r="L5" s="65"/>
      <c r="M5" s="66"/>
      <c r="N5" s="63"/>
      <c r="O5" s="54"/>
      <c r="P5" s="55"/>
      <c r="Q5" s="55"/>
      <c r="R5" s="56"/>
      <c r="S5" s="54"/>
      <c r="T5" s="55"/>
      <c r="U5" s="55"/>
      <c r="V5" s="56"/>
      <c r="W5" s="54"/>
      <c r="X5" s="55"/>
      <c r="Y5" s="55"/>
      <c r="Z5" s="56"/>
      <c r="AA5" s="63"/>
      <c r="AB5" s="54"/>
      <c r="AC5" s="55"/>
      <c r="AD5" s="55"/>
      <c r="AE5" s="56"/>
      <c r="AF5" s="54"/>
      <c r="AG5" s="55"/>
      <c r="AH5" s="55"/>
      <c r="AI5" s="56"/>
      <c r="AJ5" s="54"/>
      <c r="AK5" s="55"/>
      <c r="AL5" s="55"/>
      <c r="AM5" s="56"/>
      <c r="AN5" s="63"/>
      <c r="AO5" s="60"/>
      <c r="AP5" s="61"/>
      <c r="AQ5" s="61"/>
      <c r="AR5" s="62"/>
    </row>
    <row r="6" spans="1:44" s="9" customFormat="1" ht="42" customHeight="1">
      <c r="A6" s="64"/>
      <c r="B6" s="25" t="s">
        <v>5</v>
      </c>
      <c r="C6" s="7" t="s">
        <v>8</v>
      </c>
      <c r="D6" s="7" t="s">
        <v>7</v>
      </c>
      <c r="E6" s="7" t="s">
        <v>9</v>
      </c>
      <c r="F6" s="25" t="s">
        <v>5</v>
      </c>
      <c r="G6" s="7" t="s">
        <v>8</v>
      </c>
      <c r="H6" s="7" t="s">
        <v>7</v>
      </c>
      <c r="I6" s="7" t="s">
        <v>9</v>
      </c>
      <c r="J6" s="25" t="s">
        <v>5</v>
      </c>
      <c r="K6" s="7" t="s">
        <v>8</v>
      </c>
      <c r="L6" s="7" t="s">
        <v>7</v>
      </c>
      <c r="M6" s="8" t="s">
        <v>9</v>
      </c>
      <c r="N6" s="64"/>
      <c r="O6" s="25" t="s">
        <v>5</v>
      </c>
      <c r="P6" s="7" t="s">
        <v>8</v>
      </c>
      <c r="Q6" s="7" t="s">
        <v>7</v>
      </c>
      <c r="R6" s="8" t="s">
        <v>9</v>
      </c>
      <c r="S6" s="25" t="s">
        <v>5</v>
      </c>
      <c r="T6" s="7" t="s">
        <v>8</v>
      </c>
      <c r="U6" s="7" t="s">
        <v>7</v>
      </c>
      <c r="V6" s="8" t="s">
        <v>9</v>
      </c>
      <c r="W6" s="25" t="s">
        <v>5</v>
      </c>
      <c r="X6" s="7" t="s">
        <v>8</v>
      </c>
      <c r="Y6" s="7" t="s">
        <v>7</v>
      </c>
      <c r="Z6" s="8" t="s">
        <v>9</v>
      </c>
      <c r="AA6" s="64"/>
      <c r="AB6" s="25" t="s">
        <v>5</v>
      </c>
      <c r="AC6" s="7" t="s">
        <v>8</v>
      </c>
      <c r="AD6" s="7" t="s">
        <v>7</v>
      </c>
      <c r="AE6" s="8" t="s">
        <v>9</v>
      </c>
      <c r="AF6" s="25" t="s">
        <v>5</v>
      </c>
      <c r="AG6" s="7" t="s">
        <v>8</v>
      </c>
      <c r="AH6" s="7" t="s">
        <v>7</v>
      </c>
      <c r="AI6" s="8" t="s">
        <v>9</v>
      </c>
      <c r="AJ6" s="25" t="s">
        <v>5</v>
      </c>
      <c r="AK6" s="7" t="s">
        <v>8</v>
      </c>
      <c r="AL6" s="7" t="s">
        <v>7</v>
      </c>
      <c r="AM6" s="8" t="s">
        <v>9</v>
      </c>
      <c r="AN6" s="64"/>
      <c r="AO6" s="26" t="s">
        <v>5</v>
      </c>
      <c r="AP6" s="27" t="s">
        <v>8</v>
      </c>
      <c r="AQ6" s="27" t="s">
        <v>7</v>
      </c>
      <c r="AR6" s="28" t="s">
        <v>9</v>
      </c>
    </row>
    <row r="7" spans="1:44" s="18" customFormat="1" ht="41.25" customHeight="1">
      <c r="A7" s="6" t="s">
        <v>1</v>
      </c>
      <c r="B7" s="12">
        <v>7685</v>
      </c>
      <c r="C7" s="13">
        <v>4523759.449999999</v>
      </c>
      <c r="D7" s="14">
        <f>ROUND((C7*32.7%),2)</f>
        <v>1479269.34</v>
      </c>
      <c r="E7" s="14">
        <f>+C7+D7</f>
        <v>6003028.789999999</v>
      </c>
      <c r="F7" s="15">
        <v>409</v>
      </c>
      <c r="G7" s="13">
        <v>278137.02999999997</v>
      </c>
      <c r="H7" s="14">
        <f>ROUND((G7*32.7%),2)</f>
        <v>90950.81</v>
      </c>
      <c r="I7" s="14">
        <f>+G7+H7</f>
        <v>369087.83999999997</v>
      </c>
      <c r="J7" s="15">
        <f>+F7+B7</f>
        <v>8094</v>
      </c>
      <c r="K7" s="14">
        <f aca="true" t="shared" si="0" ref="K7:M13">+G7+C7</f>
        <v>4801896.4799999995</v>
      </c>
      <c r="L7" s="14">
        <f t="shared" si="0"/>
        <v>1570220.1500000001</v>
      </c>
      <c r="M7" s="16">
        <f t="shared" si="0"/>
        <v>6372116.629999999</v>
      </c>
      <c r="N7" s="6" t="s">
        <v>1</v>
      </c>
      <c r="O7" s="17">
        <v>0</v>
      </c>
      <c r="P7" s="14">
        <v>0</v>
      </c>
      <c r="Q7" s="14">
        <f>ROUND((P7*32.7%),2)</f>
        <v>0</v>
      </c>
      <c r="R7" s="16">
        <f aca="true" t="shared" si="1" ref="R7:R13">+P7+Q7</f>
        <v>0</v>
      </c>
      <c r="S7" s="17">
        <v>10302</v>
      </c>
      <c r="T7" s="14">
        <v>7237104.45</v>
      </c>
      <c r="U7" s="14">
        <f>ROUND((T7*32.7%),2)</f>
        <v>2366533.16</v>
      </c>
      <c r="V7" s="16">
        <f aca="true" t="shared" si="2" ref="V7:V13">+T7+U7</f>
        <v>9603637.61</v>
      </c>
      <c r="W7" s="17">
        <v>6963</v>
      </c>
      <c r="X7" s="14">
        <v>3792179.32</v>
      </c>
      <c r="Y7" s="14">
        <f>ROUND((X7*32.7%),2)</f>
        <v>1240042.64</v>
      </c>
      <c r="Z7" s="16">
        <f aca="true" t="shared" si="3" ref="Z7:Z13">+X7+Y7</f>
        <v>5032221.96</v>
      </c>
      <c r="AA7" s="6" t="s">
        <v>1</v>
      </c>
      <c r="AB7" s="17">
        <v>8806</v>
      </c>
      <c r="AC7" s="14">
        <v>6547004.580000001</v>
      </c>
      <c r="AD7" s="14">
        <f>ROUND((AC7*32.7%),2)</f>
        <v>2140870.5</v>
      </c>
      <c r="AE7" s="16">
        <f aca="true" t="shared" si="4" ref="AE7:AE13">+AC7+AD7</f>
        <v>8687875.080000002</v>
      </c>
      <c r="AF7" s="17">
        <v>960</v>
      </c>
      <c r="AG7" s="14">
        <v>684015.08</v>
      </c>
      <c r="AH7" s="14">
        <f>ROUND((AG7*32.7%),2)</f>
        <v>223672.93</v>
      </c>
      <c r="AI7" s="16">
        <f aca="true" t="shared" si="5" ref="AI7:AI13">+AG7+AH7</f>
        <v>907688.01</v>
      </c>
      <c r="AJ7" s="17">
        <v>1978</v>
      </c>
      <c r="AK7" s="14">
        <v>1743341.08</v>
      </c>
      <c r="AL7" s="14">
        <f>ROUND((AK7*32.7%),2)</f>
        <v>570072.53</v>
      </c>
      <c r="AM7" s="16">
        <f aca="true" t="shared" si="6" ref="AM7:AM13">+AK7+AL7</f>
        <v>2313413.6100000003</v>
      </c>
      <c r="AN7" s="6" t="s">
        <v>1</v>
      </c>
      <c r="AO7" s="29">
        <f aca="true" t="shared" si="7" ref="AO7:AR13">+AJ7+AF7+O7+AB7+W7+S7+J7</f>
        <v>37103</v>
      </c>
      <c r="AP7" s="30">
        <f t="shared" si="7"/>
        <v>24805540.990000002</v>
      </c>
      <c r="AQ7" s="30">
        <f t="shared" si="7"/>
        <v>8111411.91</v>
      </c>
      <c r="AR7" s="31">
        <f t="shared" si="7"/>
        <v>32916952.900000002</v>
      </c>
    </row>
    <row r="8" spans="1:44" s="18" customFormat="1" ht="41.25" customHeight="1">
      <c r="A8" s="6" t="s">
        <v>20</v>
      </c>
      <c r="B8" s="12">
        <v>4031</v>
      </c>
      <c r="C8" s="13">
        <v>2737913.8499999996</v>
      </c>
      <c r="D8" s="14">
        <f aca="true" t="shared" si="8" ref="D8:D13">ROUND((C8*32.7%),2)</f>
        <v>895297.83</v>
      </c>
      <c r="E8" s="14">
        <f aca="true" t="shared" si="9" ref="E8:E13">+C8+D8</f>
        <v>3633211.6799999997</v>
      </c>
      <c r="F8" s="15">
        <v>191</v>
      </c>
      <c r="G8" s="13">
        <v>128923.25</v>
      </c>
      <c r="H8" s="14">
        <f aca="true" t="shared" si="10" ref="H8:H13">ROUND((G8*32.7%),2)</f>
        <v>42157.9</v>
      </c>
      <c r="I8" s="14">
        <f aca="true" t="shared" si="11" ref="I8:I13">+G8+H8</f>
        <v>171081.15</v>
      </c>
      <c r="J8" s="15">
        <f aca="true" t="shared" si="12" ref="J8:J13">+F8+B8</f>
        <v>4222</v>
      </c>
      <c r="K8" s="14">
        <f t="shared" si="0"/>
        <v>2866837.0999999996</v>
      </c>
      <c r="L8" s="14">
        <f t="shared" si="0"/>
        <v>937455.73</v>
      </c>
      <c r="M8" s="16">
        <f t="shared" si="0"/>
        <v>3804292.8299999996</v>
      </c>
      <c r="N8" s="6" t="s">
        <v>20</v>
      </c>
      <c r="O8" s="17">
        <v>0</v>
      </c>
      <c r="P8" s="14">
        <v>0</v>
      </c>
      <c r="Q8" s="14">
        <f aca="true" t="shared" si="13" ref="Q8:Q13">ROUND((P8*32.7%),2)</f>
        <v>0</v>
      </c>
      <c r="R8" s="16">
        <f t="shared" si="1"/>
        <v>0</v>
      </c>
      <c r="S8" s="17">
        <v>5160</v>
      </c>
      <c r="T8" s="14">
        <v>1768430.62</v>
      </c>
      <c r="U8" s="14">
        <f aca="true" t="shared" si="14" ref="U8:U13">ROUND((T8*32.7%),2)</f>
        <v>578276.81</v>
      </c>
      <c r="V8" s="16">
        <f t="shared" si="2"/>
        <v>2346707.43</v>
      </c>
      <c r="W8" s="17">
        <v>3643</v>
      </c>
      <c r="X8" s="14">
        <v>1622233.89</v>
      </c>
      <c r="Y8" s="14">
        <f aca="true" t="shared" si="15" ref="Y8:Y13">ROUND((X8*32.7%),2)</f>
        <v>530470.48</v>
      </c>
      <c r="Z8" s="16">
        <f t="shared" si="3"/>
        <v>2152704.37</v>
      </c>
      <c r="AA8" s="6" t="s">
        <v>20</v>
      </c>
      <c r="AB8" s="17">
        <v>3809</v>
      </c>
      <c r="AC8" s="14">
        <v>1802673.7300000007</v>
      </c>
      <c r="AD8" s="14">
        <f aca="true" t="shared" si="16" ref="AD8:AD13">ROUND((AC8*32.7%),2)</f>
        <v>589474.31</v>
      </c>
      <c r="AE8" s="16">
        <f t="shared" si="4"/>
        <v>2392148.040000001</v>
      </c>
      <c r="AF8" s="17">
        <v>207</v>
      </c>
      <c r="AG8" s="14">
        <v>203060.5</v>
      </c>
      <c r="AH8" s="14">
        <f aca="true" t="shared" si="17" ref="AH8:AH13">ROUND((AG8*32.7%),2)</f>
        <v>66400.78</v>
      </c>
      <c r="AI8" s="16">
        <f t="shared" si="5"/>
        <v>269461.28</v>
      </c>
      <c r="AJ8" s="17">
        <v>1299</v>
      </c>
      <c r="AK8" s="14">
        <v>325247.73</v>
      </c>
      <c r="AL8" s="14">
        <f aca="true" t="shared" si="18" ref="AL8:AL13">ROUND((AK8*32.7%),2)</f>
        <v>106356.01</v>
      </c>
      <c r="AM8" s="16">
        <f t="shared" si="6"/>
        <v>431603.74</v>
      </c>
      <c r="AN8" s="6" t="s">
        <v>20</v>
      </c>
      <c r="AO8" s="29">
        <f t="shared" si="7"/>
        <v>18340</v>
      </c>
      <c r="AP8" s="30">
        <f t="shared" si="7"/>
        <v>8588483.57</v>
      </c>
      <c r="AQ8" s="30">
        <f t="shared" si="7"/>
        <v>2808434.12</v>
      </c>
      <c r="AR8" s="31">
        <f t="shared" si="7"/>
        <v>11396917.690000001</v>
      </c>
    </row>
    <row r="9" spans="1:44" s="18" customFormat="1" ht="41.25" customHeight="1">
      <c r="A9" s="6" t="s">
        <v>19</v>
      </c>
      <c r="B9" s="12">
        <v>2927</v>
      </c>
      <c r="C9" s="13">
        <v>8988469.3</v>
      </c>
      <c r="D9" s="14">
        <f t="shared" si="8"/>
        <v>2939229.46</v>
      </c>
      <c r="E9" s="14">
        <f t="shared" si="9"/>
        <v>11927698.760000002</v>
      </c>
      <c r="F9" s="15">
        <v>127</v>
      </c>
      <c r="G9" s="13">
        <v>395007.15</v>
      </c>
      <c r="H9" s="14">
        <f t="shared" si="10"/>
        <v>129167.34</v>
      </c>
      <c r="I9" s="14">
        <f t="shared" si="11"/>
        <v>524174.49</v>
      </c>
      <c r="J9" s="15">
        <f t="shared" si="12"/>
        <v>3054</v>
      </c>
      <c r="K9" s="14">
        <f t="shared" si="0"/>
        <v>9383476.450000001</v>
      </c>
      <c r="L9" s="14">
        <f t="shared" si="0"/>
        <v>3068396.8</v>
      </c>
      <c r="M9" s="16">
        <f t="shared" si="0"/>
        <v>12451873.250000002</v>
      </c>
      <c r="N9" s="6" t="s">
        <v>19</v>
      </c>
      <c r="O9" s="17">
        <v>0</v>
      </c>
      <c r="P9" s="14">
        <v>0</v>
      </c>
      <c r="Q9" s="14">
        <f t="shared" si="13"/>
        <v>0</v>
      </c>
      <c r="R9" s="16">
        <f t="shared" si="1"/>
        <v>0</v>
      </c>
      <c r="S9" s="17">
        <v>421</v>
      </c>
      <c r="T9" s="14">
        <v>1260690.87</v>
      </c>
      <c r="U9" s="14">
        <f t="shared" si="14"/>
        <v>412245.91</v>
      </c>
      <c r="V9" s="16">
        <f t="shared" si="2"/>
        <v>1672936.78</v>
      </c>
      <c r="W9" s="17">
        <v>328</v>
      </c>
      <c r="X9" s="14">
        <v>657727.44</v>
      </c>
      <c r="Y9" s="14">
        <f t="shared" si="15"/>
        <v>215076.87</v>
      </c>
      <c r="Z9" s="16">
        <f t="shared" si="3"/>
        <v>872804.3099999999</v>
      </c>
      <c r="AA9" s="6" t="s">
        <v>19</v>
      </c>
      <c r="AB9" s="17">
        <v>511</v>
      </c>
      <c r="AC9" s="14">
        <v>1712517.63</v>
      </c>
      <c r="AD9" s="14">
        <f t="shared" si="16"/>
        <v>559993.27</v>
      </c>
      <c r="AE9" s="16">
        <f t="shared" si="4"/>
        <v>2272510.9</v>
      </c>
      <c r="AF9" s="17">
        <v>49</v>
      </c>
      <c r="AG9" s="14">
        <v>85438.79999999999</v>
      </c>
      <c r="AH9" s="14">
        <f t="shared" si="17"/>
        <v>27938.49</v>
      </c>
      <c r="AI9" s="16">
        <f t="shared" si="5"/>
        <v>113377.29</v>
      </c>
      <c r="AJ9" s="17">
        <v>24</v>
      </c>
      <c r="AK9" s="14">
        <v>95645.82</v>
      </c>
      <c r="AL9" s="14">
        <f t="shared" si="18"/>
        <v>31276.18</v>
      </c>
      <c r="AM9" s="16">
        <f t="shared" si="6"/>
        <v>126922</v>
      </c>
      <c r="AN9" s="6" t="s">
        <v>19</v>
      </c>
      <c r="AO9" s="29">
        <f t="shared" si="7"/>
        <v>4387</v>
      </c>
      <c r="AP9" s="30">
        <f t="shared" si="7"/>
        <v>13195497.010000002</v>
      </c>
      <c r="AQ9" s="30">
        <f t="shared" si="7"/>
        <v>4314927.52</v>
      </c>
      <c r="AR9" s="31">
        <f t="shared" si="7"/>
        <v>17510424.53</v>
      </c>
    </row>
    <row r="10" spans="1:44" s="18" customFormat="1" ht="41.25" customHeight="1">
      <c r="A10" s="10" t="s">
        <v>2</v>
      </c>
      <c r="B10" s="12">
        <v>20194</v>
      </c>
      <c r="C10" s="13">
        <v>23232343.43</v>
      </c>
      <c r="D10" s="14">
        <f t="shared" si="8"/>
        <v>7596976.3</v>
      </c>
      <c r="E10" s="14">
        <f t="shared" si="9"/>
        <v>30829319.73</v>
      </c>
      <c r="F10" s="15">
        <v>945</v>
      </c>
      <c r="G10" s="13">
        <v>1288038.9899999998</v>
      </c>
      <c r="H10" s="14">
        <f t="shared" si="10"/>
        <v>421188.75</v>
      </c>
      <c r="I10" s="14">
        <f t="shared" si="11"/>
        <v>1709227.7399999998</v>
      </c>
      <c r="J10" s="15">
        <f t="shared" si="12"/>
        <v>21139</v>
      </c>
      <c r="K10" s="14">
        <f t="shared" si="0"/>
        <v>24520382.419999998</v>
      </c>
      <c r="L10" s="14">
        <f t="shared" si="0"/>
        <v>8018165.05</v>
      </c>
      <c r="M10" s="16">
        <f t="shared" si="0"/>
        <v>32538547.47</v>
      </c>
      <c r="N10" s="10" t="s">
        <v>2</v>
      </c>
      <c r="O10" s="17">
        <v>4718</v>
      </c>
      <c r="P10" s="14">
        <v>808250.967150685</v>
      </c>
      <c r="Q10" s="14">
        <f t="shared" si="13"/>
        <v>264298.07</v>
      </c>
      <c r="R10" s="16">
        <f t="shared" si="1"/>
        <v>1072549.037150685</v>
      </c>
      <c r="S10" s="17">
        <v>9563</v>
      </c>
      <c r="T10" s="14">
        <v>5784166.98</v>
      </c>
      <c r="U10" s="14">
        <f t="shared" si="14"/>
        <v>1891422.6</v>
      </c>
      <c r="V10" s="16">
        <f t="shared" si="2"/>
        <v>7675589.58</v>
      </c>
      <c r="W10" s="17">
        <v>3734</v>
      </c>
      <c r="X10" s="14">
        <v>3051572.24</v>
      </c>
      <c r="Y10" s="14">
        <f t="shared" si="15"/>
        <v>997864.12</v>
      </c>
      <c r="Z10" s="16">
        <f t="shared" si="3"/>
        <v>4049436.3600000003</v>
      </c>
      <c r="AA10" s="10" t="s">
        <v>2</v>
      </c>
      <c r="AB10" s="17">
        <v>6702</v>
      </c>
      <c r="AC10" s="14">
        <v>6262185.29</v>
      </c>
      <c r="AD10" s="14">
        <f t="shared" si="16"/>
        <v>2047734.59</v>
      </c>
      <c r="AE10" s="16">
        <f t="shared" si="4"/>
        <v>8309919.88</v>
      </c>
      <c r="AF10" s="17">
        <v>2272</v>
      </c>
      <c r="AG10" s="14">
        <v>2519098.95</v>
      </c>
      <c r="AH10" s="14">
        <f t="shared" si="17"/>
        <v>823745.36</v>
      </c>
      <c r="AI10" s="16">
        <f t="shared" si="5"/>
        <v>3342844.31</v>
      </c>
      <c r="AJ10" s="17">
        <v>5177</v>
      </c>
      <c r="AK10" s="14">
        <v>3458899.77</v>
      </c>
      <c r="AL10" s="14">
        <f t="shared" si="18"/>
        <v>1131060.22</v>
      </c>
      <c r="AM10" s="16">
        <f t="shared" si="6"/>
        <v>4589959.99</v>
      </c>
      <c r="AN10" s="10" t="s">
        <v>2</v>
      </c>
      <c r="AO10" s="29">
        <f t="shared" si="7"/>
        <v>53305</v>
      </c>
      <c r="AP10" s="30">
        <f t="shared" si="7"/>
        <v>46404556.61715068</v>
      </c>
      <c r="AQ10" s="30">
        <f t="shared" si="7"/>
        <v>15174290.010000002</v>
      </c>
      <c r="AR10" s="31">
        <f t="shared" si="7"/>
        <v>61578846.627150685</v>
      </c>
    </row>
    <row r="11" spans="1:44" s="18" customFormat="1" ht="41.25" customHeight="1">
      <c r="A11" s="10" t="s">
        <v>3</v>
      </c>
      <c r="B11" s="12">
        <v>7633</v>
      </c>
      <c r="C11" s="13">
        <v>5714544.050000001</v>
      </c>
      <c r="D11" s="14">
        <f t="shared" si="8"/>
        <v>1868655.9</v>
      </c>
      <c r="E11" s="14">
        <f t="shared" si="9"/>
        <v>7583199.950000001</v>
      </c>
      <c r="F11" s="15">
        <v>264</v>
      </c>
      <c r="G11" s="13">
        <v>192784.00000000003</v>
      </c>
      <c r="H11" s="14">
        <f t="shared" si="10"/>
        <v>63040.37</v>
      </c>
      <c r="I11" s="14">
        <f t="shared" si="11"/>
        <v>255824.37000000002</v>
      </c>
      <c r="J11" s="15">
        <f t="shared" si="12"/>
        <v>7897</v>
      </c>
      <c r="K11" s="14">
        <f t="shared" si="0"/>
        <v>5907328.050000001</v>
      </c>
      <c r="L11" s="14">
        <f t="shared" si="0"/>
        <v>1931696.27</v>
      </c>
      <c r="M11" s="16">
        <f t="shared" si="0"/>
        <v>7839024.320000001</v>
      </c>
      <c r="N11" s="10" t="s">
        <v>3</v>
      </c>
      <c r="O11" s="17">
        <v>0</v>
      </c>
      <c r="P11" s="14">
        <v>0</v>
      </c>
      <c r="Q11" s="14">
        <f t="shared" si="13"/>
        <v>0</v>
      </c>
      <c r="R11" s="16">
        <f t="shared" si="1"/>
        <v>0</v>
      </c>
      <c r="S11" s="17">
        <v>661</v>
      </c>
      <c r="T11" s="14">
        <v>625299.24</v>
      </c>
      <c r="U11" s="14">
        <f t="shared" si="14"/>
        <v>204472.85</v>
      </c>
      <c r="V11" s="16">
        <f t="shared" si="2"/>
        <v>829772.09</v>
      </c>
      <c r="W11" s="17">
        <v>687</v>
      </c>
      <c r="X11" s="14">
        <v>495340.6</v>
      </c>
      <c r="Y11" s="14">
        <f t="shared" si="15"/>
        <v>161976.38</v>
      </c>
      <c r="Z11" s="16">
        <f t="shared" si="3"/>
        <v>657316.98</v>
      </c>
      <c r="AA11" s="10" t="s">
        <v>3</v>
      </c>
      <c r="AB11" s="17">
        <v>1003</v>
      </c>
      <c r="AC11" s="14">
        <v>1805416.68</v>
      </c>
      <c r="AD11" s="14">
        <f t="shared" si="16"/>
        <v>590371.25</v>
      </c>
      <c r="AE11" s="16">
        <f t="shared" si="4"/>
        <v>2395787.9299999997</v>
      </c>
      <c r="AF11" s="17">
        <v>144</v>
      </c>
      <c r="AG11" s="14">
        <v>165137.13</v>
      </c>
      <c r="AH11" s="14">
        <f t="shared" si="17"/>
        <v>53999.84</v>
      </c>
      <c r="AI11" s="16">
        <f t="shared" si="5"/>
        <v>219136.97</v>
      </c>
      <c r="AJ11" s="17">
        <v>175</v>
      </c>
      <c r="AK11" s="14">
        <v>201645.83</v>
      </c>
      <c r="AL11" s="14">
        <f t="shared" si="18"/>
        <v>65938.19</v>
      </c>
      <c r="AM11" s="16">
        <f t="shared" si="6"/>
        <v>267584.02</v>
      </c>
      <c r="AN11" s="10" t="s">
        <v>3</v>
      </c>
      <c r="AO11" s="29">
        <f t="shared" si="7"/>
        <v>10567</v>
      </c>
      <c r="AP11" s="30">
        <f t="shared" si="7"/>
        <v>9200167.530000001</v>
      </c>
      <c r="AQ11" s="30">
        <f t="shared" si="7"/>
        <v>3008454.7800000003</v>
      </c>
      <c r="AR11" s="31">
        <f t="shared" si="7"/>
        <v>12208622.310000002</v>
      </c>
    </row>
    <row r="12" spans="1:44" s="18" customFormat="1" ht="41.25" customHeight="1">
      <c r="A12" s="10" t="s">
        <v>6</v>
      </c>
      <c r="B12" s="12">
        <v>15172</v>
      </c>
      <c r="C12" s="13">
        <v>6987487.03</v>
      </c>
      <c r="D12" s="14">
        <f t="shared" si="8"/>
        <v>2284908.26</v>
      </c>
      <c r="E12" s="14">
        <f t="shared" si="9"/>
        <v>9272395.29</v>
      </c>
      <c r="F12" s="15">
        <v>530</v>
      </c>
      <c r="G12" s="13">
        <v>245087.08</v>
      </c>
      <c r="H12" s="14">
        <f t="shared" si="10"/>
        <v>80143.48</v>
      </c>
      <c r="I12" s="14">
        <f t="shared" si="11"/>
        <v>325230.56</v>
      </c>
      <c r="J12" s="15">
        <f t="shared" si="12"/>
        <v>15702</v>
      </c>
      <c r="K12" s="14">
        <f t="shared" si="0"/>
        <v>7232574.11</v>
      </c>
      <c r="L12" s="14">
        <f t="shared" si="0"/>
        <v>2365051.7399999998</v>
      </c>
      <c r="M12" s="16">
        <f t="shared" si="0"/>
        <v>9597625.85</v>
      </c>
      <c r="N12" s="10" t="s">
        <v>6</v>
      </c>
      <c r="O12" s="17">
        <v>0</v>
      </c>
      <c r="P12" s="14">
        <v>0</v>
      </c>
      <c r="Q12" s="14">
        <f t="shared" si="13"/>
        <v>0</v>
      </c>
      <c r="R12" s="16">
        <f t="shared" si="1"/>
        <v>0</v>
      </c>
      <c r="S12" s="17">
        <v>1704</v>
      </c>
      <c r="T12" s="14">
        <v>674689.39</v>
      </c>
      <c r="U12" s="14">
        <f t="shared" si="14"/>
        <v>220623.43</v>
      </c>
      <c r="V12" s="16">
        <f t="shared" si="2"/>
        <v>895312.8200000001</v>
      </c>
      <c r="W12" s="17">
        <v>1493</v>
      </c>
      <c r="X12" s="14">
        <v>595453.3</v>
      </c>
      <c r="Y12" s="14">
        <f t="shared" si="15"/>
        <v>194713.23</v>
      </c>
      <c r="Z12" s="16">
        <f t="shared" si="3"/>
        <v>790166.53</v>
      </c>
      <c r="AA12" s="10" t="s">
        <v>6</v>
      </c>
      <c r="AB12" s="17">
        <v>2615</v>
      </c>
      <c r="AC12" s="14">
        <v>1024855.85</v>
      </c>
      <c r="AD12" s="14">
        <f t="shared" si="16"/>
        <v>335127.86</v>
      </c>
      <c r="AE12" s="16">
        <f t="shared" si="4"/>
        <v>1359983.71</v>
      </c>
      <c r="AF12" s="17">
        <v>332</v>
      </c>
      <c r="AG12" s="14">
        <v>130461.36</v>
      </c>
      <c r="AH12" s="14">
        <f t="shared" si="17"/>
        <v>42660.86</v>
      </c>
      <c r="AI12" s="16">
        <f t="shared" si="5"/>
        <v>173122.22</v>
      </c>
      <c r="AJ12" s="17">
        <v>475</v>
      </c>
      <c r="AK12" s="14">
        <v>186565.58</v>
      </c>
      <c r="AL12" s="14">
        <f t="shared" si="18"/>
        <v>61006.94</v>
      </c>
      <c r="AM12" s="16">
        <f t="shared" si="6"/>
        <v>247572.52</v>
      </c>
      <c r="AN12" s="10" t="s">
        <v>6</v>
      </c>
      <c r="AO12" s="29">
        <f t="shared" si="7"/>
        <v>22321</v>
      </c>
      <c r="AP12" s="30">
        <f t="shared" si="7"/>
        <v>9844599.59</v>
      </c>
      <c r="AQ12" s="30">
        <f t="shared" si="7"/>
        <v>3219184.0599999996</v>
      </c>
      <c r="AR12" s="31">
        <f t="shared" si="7"/>
        <v>13063783.649999999</v>
      </c>
    </row>
    <row r="13" spans="1:44" s="18" customFormat="1" ht="41.25" customHeight="1" thickBot="1">
      <c r="A13" s="11" t="s">
        <v>16</v>
      </c>
      <c r="B13" s="19">
        <v>0</v>
      </c>
      <c r="C13" s="20">
        <v>0</v>
      </c>
      <c r="D13" s="24">
        <f t="shared" si="8"/>
        <v>0</v>
      </c>
      <c r="E13" s="24">
        <f t="shared" si="9"/>
        <v>0</v>
      </c>
      <c r="F13" s="21">
        <v>0</v>
      </c>
      <c r="G13" s="20">
        <v>0</v>
      </c>
      <c r="H13" s="24">
        <f t="shared" si="10"/>
        <v>0</v>
      </c>
      <c r="I13" s="24">
        <f t="shared" si="11"/>
        <v>0</v>
      </c>
      <c r="J13" s="21">
        <f t="shared" si="12"/>
        <v>0</v>
      </c>
      <c r="K13" s="24">
        <f t="shared" si="0"/>
        <v>0</v>
      </c>
      <c r="L13" s="24">
        <f t="shared" si="0"/>
        <v>0</v>
      </c>
      <c r="M13" s="32">
        <f t="shared" si="0"/>
        <v>0</v>
      </c>
      <c r="N13" s="11" t="s">
        <v>16</v>
      </c>
      <c r="O13" s="23">
        <v>1972</v>
      </c>
      <c r="P13" s="20">
        <v>1084461.694273971</v>
      </c>
      <c r="Q13" s="24">
        <f t="shared" si="13"/>
        <v>354618.97</v>
      </c>
      <c r="R13" s="32">
        <f t="shared" si="1"/>
        <v>1439080.664273971</v>
      </c>
      <c r="S13" s="23">
        <v>0</v>
      </c>
      <c r="T13" s="24">
        <v>0</v>
      </c>
      <c r="U13" s="24">
        <f t="shared" si="14"/>
        <v>0</v>
      </c>
      <c r="V13" s="32">
        <f t="shared" si="2"/>
        <v>0</v>
      </c>
      <c r="W13" s="22">
        <v>0</v>
      </c>
      <c r="X13" s="24">
        <v>0</v>
      </c>
      <c r="Y13" s="24">
        <f t="shared" si="15"/>
        <v>0</v>
      </c>
      <c r="Z13" s="32">
        <f t="shared" si="3"/>
        <v>0</v>
      </c>
      <c r="AA13" s="11" t="s">
        <v>16</v>
      </c>
      <c r="AB13" s="23">
        <v>0</v>
      </c>
      <c r="AC13" s="24">
        <v>0</v>
      </c>
      <c r="AD13" s="24">
        <f t="shared" si="16"/>
        <v>0</v>
      </c>
      <c r="AE13" s="32">
        <f t="shared" si="4"/>
        <v>0</v>
      </c>
      <c r="AF13" s="23">
        <v>0</v>
      </c>
      <c r="AG13" s="24">
        <v>0</v>
      </c>
      <c r="AH13" s="24">
        <f t="shared" si="17"/>
        <v>0</v>
      </c>
      <c r="AI13" s="32">
        <f t="shared" si="5"/>
        <v>0</v>
      </c>
      <c r="AJ13" s="23">
        <v>0</v>
      </c>
      <c r="AK13" s="24">
        <v>0</v>
      </c>
      <c r="AL13" s="24">
        <f t="shared" si="18"/>
        <v>0</v>
      </c>
      <c r="AM13" s="32">
        <f t="shared" si="6"/>
        <v>0</v>
      </c>
      <c r="AN13" s="11" t="s">
        <v>16</v>
      </c>
      <c r="AO13" s="33">
        <f t="shared" si="7"/>
        <v>1972</v>
      </c>
      <c r="AP13" s="34">
        <f t="shared" si="7"/>
        <v>1084461.694273971</v>
      </c>
      <c r="AQ13" s="34">
        <f t="shared" si="7"/>
        <v>354618.97</v>
      </c>
      <c r="AR13" s="35">
        <f t="shared" si="7"/>
        <v>1439080.664273971</v>
      </c>
    </row>
    <row r="14" spans="1:44" s="18" customFormat="1" ht="41.25" customHeight="1" thickBot="1">
      <c r="A14" s="36" t="s">
        <v>0</v>
      </c>
      <c r="B14" s="37">
        <f>SUM(B7:B13)</f>
        <v>57642</v>
      </c>
      <c r="C14" s="38">
        <f>SUM(C7:C13)</f>
        <v>52184517.11</v>
      </c>
      <c r="D14" s="38">
        <f>SUM(D7:D13)</f>
        <v>17064337.09</v>
      </c>
      <c r="E14" s="38">
        <f>SUM(E7:E13)</f>
        <v>69248854.2</v>
      </c>
      <c r="F14" s="39">
        <f aca="true" t="shared" si="19" ref="F14:AR14">SUM(F7:F13)</f>
        <v>2466</v>
      </c>
      <c r="G14" s="38">
        <f aca="true" t="shared" si="20" ref="G14:M14">SUM(G7:G13)</f>
        <v>2527977.5</v>
      </c>
      <c r="H14" s="38">
        <f t="shared" si="20"/>
        <v>826648.65</v>
      </c>
      <c r="I14" s="38">
        <f>SUM(I7:I13)</f>
        <v>3354626.15</v>
      </c>
      <c r="J14" s="39">
        <f t="shared" si="20"/>
        <v>60108</v>
      </c>
      <c r="K14" s="40">
        <f t="shared" si="20"/>
        <v>54712494.61</v>
      </c>
      <c r="L14" s="40">
        <f t="shared" si="20"/>
        <v>17890985.74</v>
      </c>
      <c r="M14" s="41">
        <f t="shared" si="20"/>
        <v>72603480.35</v>
      </c>
      <c r="N14" s="36" t="s">
        <v>0</v>
      </c>
      <c r="O14" s="42">
        <f>SUM(O7:O13)</f>
        <v>6690</v>
      </c>
      <c r="P14" s="40">
        <f>SUM(P7:P13)</f>
        <v>1892712.661424656</v>
      </c>
      <c r="Q14" s="40">
        <f>SUM(Q7:Q13)</f>
        <v>618917.04</v>
      </c>
      <c r="R14" s="41">
        <f>SUM(R7:R13)</f>
        <v>2511629.701424656</v>
      </c>
      <c r="S14" s="42">
        <f t="shared" si="19"/>
        <v>27811</v>
      </c>
      <c r="T14" s="40">
        <f t="shared" si="19"/>
        <v>17350381.55</v>
      </c>
      <c r="U14" s="40">
        <f t="shared" si="19"/>
        <v>5673574.76</v>
      </c>
      <c r="V14" s="41">
        <f t="shared" si="19"/>
        <v>23023956.31</v>
      </c>
      <c r="W14" s="42">
        <f t="shared" si="19"/>
        <v>16848</v>
      </c>
      <c r="X14" s="40">
        <f t="shared" si="19"/>
        <v>10214506.790000001</v>
      </c>
      <c r="Y14" s="40">
        <f t="shared" si="19"/>
        <v>3340143.7199999997</v>
      </c>
      <c r="Z14" s="41">
        <f t="shared" si="19"/>
        <v>13554650.51</v>
      </c>
      <c r="AA14" s="36" t="s">
        <v>0</v>
      </c>
      <c r="AB14" s="42">
        <f t="shared" si="19"/>
        <v>23446</v>
      </c>
      <c r="AC14" s="40">
        <f t="shared" si="19"/>
        <v>19154653.76</v>
      </c>
      <c r="AD14" s="40">
        <f t="shared" si="19"/>
        <v>6263571.78</v>
      </c>
      <c r="AE14" s="41">
        <f t="shared" si="19"/>
        <v>25418225.540000003</v>
      </c>
      <c r="AF14" s="42">
        <f t="shared" si="19"/>
        <v>3964</v>
      </c>
      <c r="AG14" s="40">
        <f t="shared" si="19"/>
        <v>3787211.82</v>
      </c>
      <c r="AH14" s="40">
        <f t="shared" si="19"/>
        <v>1238418.2600000002</v>
      </c>
      <c r="AI14" s="41">
        <f t="shared" si="19"/>
        <v>5025630.08</v>
      </c>
      <c r="AJ14" s="42">
        <f t="shared" si="19"/>
        <v>9128</v>
      </c>
      <c r="AK14" s="40">
        <f t="shared" si="19"/>
        <v>6011345.8100000005</v>
      </c>
      <c r="AL14" s="40">
        <f t="shared" si="19"/>
        <v>1965710.0699999998</v>
      </c>
      <c r="AM14" s="41">
        <f t="shared" si="19"/>
        <v>7977055.880000001</v>
      </c>
      <c r="AN14" s="36" t="s">
        <v>0</v>
      </c>
      <c r="AO14" s="43">
        <f t="shared" si="19"/>
        <v>147995</v>
      </c>
      <c r="AP14" s="44">
        <f t="shared" si="19"/>
        <v>113123307.00142467</v>
      </c>
      <c r="AQ14" s="44">
        <f t="shared" si="19"/>
        <v>36991321.370000005</v>
      </c>
      <c r="AR14" s="45">
        <f t="shared" si="19"/>
        <v>150114628.37142467</v>
      </c>
    </row>
    <row r="15" spans="1:44" ht="8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</sheetData>
  <sheetProtection/>
  <mergeCells count="23">
    <mergeCell ref="AA4:AA6"/>
    <mergeCell ref="B4:M4"/>
    <mergeCell ref="B5:E5"/>
    <mergeCell ref="F5:I5"/>
    <mergeCell ref="J5:M5"/>
    <mergeCell ref="S4:V5"/>
    <mergeCell ref="N3:Z3"/>
    <mergeCell ref="AA3:AM3"/>
    <mergeCell ref="W4:Z5"/>
    <mergeCell ref="AB4:AE5"/>
    <mergeCell ref="O4:R5"/>
    <mergeCell ref="A3:M3"/>
    <mergeCell ref="A4:A6"/>
    <mergeCell ref="N4:N6"/>
    <mergeCell ref="AN3:AR3"/>
    <mergeCell ref="AF4:AI5"/>
    <mergeCell ref="AJ4:AM5"/>
    <mergeCell ref="AO4:AR5"/>
    <mergeCell ref="AN4:AN6"/>
    <mergeCell ref="A1:M1"/>
    <mergeCell ref="N1:Z1"/>
    <mergeCell ref="AA1:AM1"/>
    <mergeCell ref="AN1:AR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Romice</dc:creator>
  <cp:keywords/>
  <dc:description/>
  <cp:lastModifiedBy>5°Settore</cp:lastModifiedBy>
  <cp:lastPrinted>2011-06-22T16:06:01Z</cp:lastPrinted>
  <dcterms:created xsi:type="dcterms:W3CDTF">2011-04-04T09:17:18Z</dcterms:created>
  <dcterms:modified xsi:type="dcterms:W3CDTF">2011-06-22T16:15:07Z</dcterms:modified>
  <cp:category/>
  <cp:version/>
  <cp:contentType/>
  <cp:contentStatus/>
</cp:coreProperties>
</file>