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150" tabRatio="584" activeTab="0"/>
  </bookViews>
  <sheets>
    <sheet name="ONERE CON RAP 32,70%" sheetId="1" r:id="rId1"/>
  </sheets>
  <definedNames/>
  <calcPr fullCalcOnLoad="1"/>
</workbook>
</file>

<file path=xl/sharedStrings.xml><?xml version="1.0" encoding="utf-8"?>
<sst xmlns="http://schemas.openxmlformats.org/spreadsheetml/2006/main" count="92" uniqueCount="27">
  <si>
    <t>TOTALE</t>
  </si>
  <si>
    <t>ASSEGNO DI FUNZIONE</t>
  </si>
  <si>
    <t>PROMOZIONI</t>
  </si>
  <si>
    <t>CLASSI E SCATTI</t>
  </si>
  <si>
    <t>TOTALE UNITA'</t>
  </si>
  <si>
    <t>RAP</t>
  </si>
  <si>
    <t>ONERE AL NETTO DELLE RAP</t>
  </si>
  <si>
    <t>ONERE AL LORDO DELLE RAP</t>
  </si>
  <si>
    <t>FORZE ARMATE</t>
  </si>
  <si>
    <t>GUARDIA DI FINANZA</t>
  </si>
  <si>
    <t>POLIZIA DI STATO</t>
  </si>
  <si>
    <t>VIGILI DEL FUOCO</t>
  </si>
  <si>
    <t>FORESTALE</t>
  </si>
  <si>
    <t>PENITENZIARIA</t>
  </si>
  <si>
    <t>ISTITUTI VIGILI DEL FUOCO</t>
  </si>
  <si>
    <t>CARABINIERI</t>
  </si>
  <si>
    <t>CAPITANERIE DI PORTO</t>
  </si>
  <si>
    <t>INCREMENTO ISTAT              (Vacanza contrattuale)</t>
  </si>
  <si>
    <t>ANZIANITA'                       NELLA QUALIFICA (Parametrazione)</t>
  </si>
  <si>
    <t>TRATTAMENTO                   DIRIGENZIALE                      (+13; +15; +23; +25)</t>
  </si>
  <si>
    <t>ANZIANITA'  NELLA QUALIFICA (Parametrazione)</t>
  </si>
  <si>
    <t>TRATTAMENTO  DIRIGENZIALE                      (+13; +15; +23; +25)</t>
  </si>
  <si>
    <t>INCREMENTO ISTAT                                   (Vacanza contrattuale)</t>
  </si>
  <si>
    <t>PROIEZIONI ANNO 2012                                                 AL LORDO DELLE RAP</t>
  </si>
  <si>
    <t>PROIEZIONI ANNO 2012</t>
  </si>
  <si>
    <r>
      <t xml:space="preserve">PROIEZIONI ANNO 2012 AL LORDO DELLE RAP                               </t>
    </r>
    <r>
      <rPr>
        <b/>
        <u val="single"/>
        <sz val="20"/>
        <rFont val="Arial"/>
        <family val="2"/>
      </rPr>
      <t>ALL. C</t>
    </r>
  </si>
  <si>
    <r>
      <t xml:space="preserve">            </t>
    </r>
    <r>
      <rPr>
        <b/>
        <u val="single"/>
        <sz val="20"/>
        <rFont val="Arial"/>
        <family val="2"/>
      </rPr>
      <t>ALL. C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</si>
</sst>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_-;\-&quot;L.&quot;\ * #,##0_-;_-&quot;L.&quot;\ * &quot;-&quot;_-;_-@_-"/>
    <numFmt numFmtId="166" formatCode="#,##0.000"/>
    <numFmt numFmtId="167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1"/>
      <color indexed="4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1" applyNumberFormat="0" applyAlignment="0" applyProtection="0"/>
    <xf numFmtId="0" fontId="15" fillId="0" borderId="2" applyNumberFormat="0" applyFill="0" applyAlignment="0" applyProtection="0"/>
    <xf numFmtId="0" fontId="16" fillId="11" borderId="3" applyNumberFormat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164" fontId="5" fillId="0" borderId="0" applyFont="0" applyFill="0" applyBorder="0" applyAlignment="0" applyProtection="0"/>
    <xf numFmtId="0" fontId="17" fillId="3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" borderId="4" applyNumberFormat="0" applyFont="0" applyAlignment="0" applyProtection="0"/>
    <xf numFmtId="0" fontId="19" fillId="2" borderId="5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4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4" fontId="8" fillId="0" borderId="0" xfId="0" applyNumberFormat="1" applyFont="1" applyAlignment="1">
      <alignment horizontal="center" vertical="center" wrapText="1"/>
    </xf>
    <xf numFmtId="0" fontId="9" fillId="0" borderId="12" xfId="55" applyFont="1" applyBorder="1" applyAlignment="1">
      <alignment horizontal="center" vertical="center" textRotation="90" wrapText="1"/>
      <protection/>
    </xf>
    <xf numFmtId="0" fontId="9" fillId="0" borderId="10" xfId="55" applyFont="1" applyBorder="1" applyAlignment="1">
      <alignment horizontal="center" vertical="center" textRotation="90" wrapText="1"/>
      <protection/>
    </xf>
    <xf numFmtId="0" fontId="10" fillId="0" borderId="13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3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9" fillId="8" borderId="12" xfId="55" applyFont="1" applyFill="1" applyBorder="1" applyAlignment="1">
      <alignment horizontal="center" vertical="center" textRotation="90" wrapText="1"/>
      <protection/>
    </xf>
    <xf numFmtId="0" fontId="9" fillId="8" borderId="10" xfId="55" applyFont="1" applyFill="1" applyBorder="1" applyAlignment="1">
      <alignment horizontal="center" vertical="center" wrapText="1"/>
      <protection/>
    </xf>
    <xf numFmtId="0" fontId="9" fillId="8" borderId="11" xfId="55" applyFont="1" applyFill="1" applyBorder="1" applyAlignment="1">
      <alignment horizontal="center" vertical="center" wrapText="1"/>
      <protection/>
    </xf>
    <xf numFmtId="4" fontId="12" fillId="0" borderId="0" xfId="0" applyNumberFormat="1" applyFont="1" applyAlignment="1">
      <alignment vertical="center"/>
    </xf>
    <xf numFmtId="3" fontId="10" fillId="0" borderId="16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9" fillId="8" borderId="12" xfId="0" applyNumberFormat="1" applyFont="1" applyFill="1" applyBorder="1" applyAlignment="1">
      <alignment horizontal="center" vertical="center" wrapText="1"/>
    </xf>
    <xf numFmtId="4" fontId="9" fillId="8" borderId="10" xfId="0" applyNumberFormat="1" applyFont="1" applyFill="1" applyBorder="1" applyAlignment="1">
      <alignment horizontal="center" vertical="center" wrapText="1"/>
    </xf>
    <xf numFmtId="4" fontId="9" fillId="8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3" fontId="9" fillId="8" borderId="15" xfId="0" applyNumberFormat="1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4" fontId="9" fillId="8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3" fontId="9" fillId="8" borderId="19" xfId="0" applyNumberFormat="1" applyFont="1" applyFill="1" applyBorder="1" applyAlignment="1">
      <alignment horizontal="center" vertical="center" wrapText="1"/>
    </xf>
    <xf numFmtId="4" fontId="9" fillId="8" borderId="20" xfId="0" applyNumberFormat="1" applyFont="1" applyFill="1" applyBorder="1" applyAlignment="1">
      <alignment horizontal="center" vertical="center"/>
    </xf>
    <xf numFmtId="4" fontId="9" fillId="8" borderId="21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3" fillId="8" borderId="24" xfId="55" applyFont="1" applyFill="1" applyBorder="1" applyAlignment="1">
      <alignment horizontal="center" vertical="center" wrapText="1"/>
      <protection/>
    </xf>
    <xf numFmtId="0" fontId="3" fillId="8" borderId="0" xfId="55" applyFont="1" applyFill="1" applyBorder="1" applyAlignment="1">
      <alignment horizontal="center" vertical="center" wrapText="1"/>
      <protection/>
    </xf>
    <xf numFmtId="0" fontId="3" fillId="8" borderId="25" xfId="55" applyFont="1" applyFill="1" applyBorder="1" applyAlignment="1">
      <alignment horizontal="center" vertical="center" wrapText="1"/>
      <protection/>
    </xf>
    <xf numFmtId="0" fontId="3" fillId="8" borderId="26" xfId="55" applyFont="1" applyFill="1" applyBorder="1" applyAlignment="1">
      <alignment horizontal="center" vertical="center" wrapText="1"/>
      <protection/>
    </xf>
    <xf numFmtId="0" fontId="3" fillId="8" borderId="27" xfId="55" applyFont="1" applyFill="1" applyBorder="1" applyAlignment="1">
      <alignment horizontal="center" vertical="center" wrapText="1"/>
      <protection/>
    </xf>
    <xf numFmtId="0" fontId="3" fillId="8" borderId="28" xfId="55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26" xfId="55" applyFont="1" applyBorder="1" applyAlignment="1">
      <alignment horizontal="center" vertical="center" wrapText="1"/>
      <protection/>
    </xf>
    <xf numFmtId="0" fontId="3" fillId="0" borderId="27" xfId="55" applyFont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center" vertical="center" wrapText="1"/>
      <protection/>
    </xf>
    <xf numFmtId="0" fontId="3" fillId="0" borderId="24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25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29" xfId="55" applyFont="1" applyBorder="1" applyAlignment="1">
      <alignment horizontal="center" vertical="center" wrapText="1"/>
      <protection/>
    </xf>
    <xf numFmtId="0" fontId="6" fillId="0" borderId="30" xfId="55" applyFont="1" applyBorder="1" applyAlignment="1">
      <alignment horizontal="center" vertical="center" wrapText="1"/>
      <protection/>
    </xf>
    <xf numFmtId="0" fontId="6" fillId="0" borderId="31" xfId="55" applyFont="1" applyBorder="1" applyAlignment="1">
      <alignment horizontal="center" vertical="center" wrapText="1"/>
      <protection/>
    </xf>
    <xf numFmtId="4" fontId="2" fillId="0" borderId="0" xfId="0" applyNumberFormat="1" applyFont="1" applyAlignment="1">
      <alignment vertical="center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access" xfId="45"/>
    <cellStyle name="Comma [0]" xfId="46"/>
    <cellStyle name="Migliaia 10" xfId="47"/>
    <cellStyle name="Migliaia 12" xfId="48"/>
    <cellStyle name="Migliaia 15" xfId="49"/>
    <cellStyle name="Migliaia 16" xfId="50"/>
    <cellStyle name="Migliaia 2" xfId="51"/>
    <cellStyle name="Neutrale" xfId="52"/>
    <cellStyle name="Normale 17" xfId="53"/>
    <cellStyle name="Normale 17 2" xfId="54"/>
    <cellStyle name="Normale 2" xfId="55"/>
    <cellStyle name="Normale 2 2" xfId="56"/>
    <cellStyle name="Normale 3" xfId="57"/>
    <cellStyle name="Normale 6" xfId="58"/>
    <cellStyle name="Normale 8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Valuta (0)_access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M1">
      <selection activeCell="AS2" sqref="AS2"/>
    </sheetView>
  </sheetViews>
  <sheetFormatPr defaultColWidth="25.8515625" defaultRowHeight="31.5" customHeight="1"/>
  <cols>
    <col min="1" max="1" width="18.7109375" style="2" customWidth="1"/>
    <col min="2" max="2" width="6.57421875" style="2" bestFit="1" customWidth="1"/>
    <col min="3" max="3" width="12.00390625" style="2" bestFit="1" customWidth="1"/>
    <col min="4" max="4" width="10.8515625" style="2" bestFit="1" customWidth="1"/>
    <col min="5" max="5" width="12.421875" style="2" bestFit="1" customWidth="1"/>
    <col min="6" max="6" width="5.421875" style="2" bestFit="1" customWidth="1"/>
    <col min="7" max="7" width="12.00390625" style="2" bestFit="1" customWidth="1"/>
    <col min="8" max="8" width="10.00390625" style="2" bestFit="1" customWidth="1"/>
    <col min="9" max="9" width="10.8515625" style="2" bestFit="1" customWidth="1"/>
    <col min="10" max="10" width="6.57421875" style="2" bestFit="1" customWidth="1"/>
    <col min="11" max="11" width="12.00390625" style="2" bestFit="1" customWidth="1"/>
    <col min="12" max="12" width="10.8515625" style="2" bestFit="1" customWidth="1"/>
    <col min="13" max="13" width="13.421875" style="2" bestFit="1" customWidth="1"/>
    <col min="14" max="14" width="18.7109375" style="2" customWidth="1"/>
    <col min="15" max="15" width="7.8515625" style="2" bestFit="1" customWidth="1"/>
    <col min="16" max="16" width="12.00390625" style="2" bestFit="1" customWidth="1"/>
    <col min="17" max="17" width="10.00390625" style="2" bestFit="1" customWidth="1"/>
    <col min="18" max="18" width="12.421875" style="2" bestFit="1" customWidth="1"/>
    <col min="19" max="19" width="5.7109375" style="2" bestFit="1" customWidth="1"/>
    <col min="20" max="20" width="13.140625" style="2" customWidth="1"/>
    <col min="21" max="21" width="10.8515625" style="2" bestFit="1" customWidth="1"/>
    <col min="22" max="22" width="12.421875" style="2" bestFit="1" customWidth="1"/>
    <col min="23" max="23" width="5.7109375" style="2" bestFit="1" customWidth="1"/>
    <col min="24" max="24" width="14.00390625" style="2" customWidth="1"/>
    <col min="25" max="25" width="10.8515625" style="2" bestFit="1" customWidth="1"/>
    <col min="26" max="26" width="12.421875" style="2" bestFit="1" customWidth="1"/>
    <col min="27" max="27" width="15.140625" style="2" bestFit="1" customWidth="1"/>
    <col min="28" max="28" width="5.7109375" style="2" bestFit="1" customWidth="1"/>
    <col min="29" max="29" width="13.8515625" style="1" customWidth="1"/>
    <col min="30" max="30" width="10.8515625" style="1" bestFit="1" customWidth="1"/>
    <col min="31" max="31" width="12.421875" style="1" bestFit="1" customWidth="1"/>
    <col min="32" max="32" width="5.421875" style="2" bestFit="1" customWidth="1"/>
    <col min="33" max="33" width="14.00390625" style="2" customWidth="1"/>
    <col min="34" max="34" width="10.00390625" style="2" bestFit="1" customWidth="1"/>
    <col min="35" max="35" width="12.421875" style="2" bestFit="1" customWidth="1"/>
    <col min="36" max="36" width="5.7109375" style="2" bestFit="1" customWidth="1"/>
    <col min="37" max="37" width="13.8515625" style="2" customWidth="1"/>
    <col min="38" max="38" width="10.00390625" style="2" bestFit="1" customWidth="1"/>
    <col min="39" max="39" width="12.421875" style="2" bestFit="1" customWidth="1"/>
    <col min="40" max="40" width="32.8515625" style="2" customWidth="1"/>
    <col min="41" max="41" width="9.140625" style="2" customWidth="1"/>
    <col min="42" max="42" width="16.28125" style="2" customWidth="1"/>
    <col min="43" max="43" width="15.140625" style="2" customWidth="1"/>
    <col min="44" max="44" width="16.8515625" style="2" customWidth="1"/>
    <col min="45" max="16384" width="25.8515625" style="1" customWidth="1"/>
  </cols>
  <sheetData>
    <row r="1" spans="1:45" s="26" customFormat="1" ht="51.75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 t="s">
        <v>25</v>
      </c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 t="s">
        <v>25</v>
      </c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 t="s">
        <v>23</v>
      </c>
      <c r="AO1" s="68"/>
      <c r="AP1" s="68"/>
      <c r="AQ1" s="68"/>
      <c r="AR1" s="68"/>
      <c r="AS1" s="72" t="s">
        <v>26</v>
      </c>
    </row>
    <row r="2" spans="1:44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ht="12.75" customHeight="1" thickBot="1"/>
    <row r="4" spans="1:44" ht="24" customHeight="1">
      <c r="A4" s="69" t="s">
        <v>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  <c r="N4" s="69" t="s">
        <v>24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A4" s="69" t="s">
        <v>24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1"/>
      <c r="AN4" s="69" t="s">
        <v>24</v>
      </c>
      <c r="AO4" s="70"/>
      <c r="AP4" s="70"/>
      <c r="AQ4" s="70"/>
      <c r="AR4" s="71"/>
    </row>
    <row r="5" spans="1:44" s="3" customFormat="1" ht="13.5" customHeight="1">
      <c r="A5" s="50"/>
      <c r="B5" s="61" t="s">
        <v>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50"/>
      <c r="O5" s="64" t="s">
        <v>11</v>
      </c>
      <c r="P5" s="65"/>
      <c r="Q5" s="65"/>
      <c r="R5" s="66"/>
      <c r="S5" s="64" t="s">
        <v>15</v>
      </c>
      <c r="T5" s="65"/>
      <c r="U5" s="65"/>
      <c r="V5" s="66"/>
      <c r="W5" s="64" t="s">
        <v>9</v>
      </c>
      <c r="X5" s="65"/>
      <c r="Y5" s="65"/>
      <c r="Z5" s="66"/>
      <c r="AA5" s="50"/>
      <c r="AB5" s="64" t="s">
        <v>10</v>
      </c>
      <c r="AC5" s="65"/>
      <c r="AD5" s="65"/>
      <c r="AE5" s="66"/>
      <c r="AF5" s="64" t="s">
        <v>12</v>
      </c>
      <c r="AG5" s="65"/>
      <c r="AH5" s="65"/>
      <c r="AI5" s="66"/>
      <c r="AJ5" s="64" t="s">
        <v>13</v>
      </c>
      <c r="AK5" s="65"/>
      <c r="AL5" s="65"/>
      <c r="AM5" s="66"/>
      <c r="AN5" s="50"/>
      <c r="AO5" s="53" t="s">
        <v>0</v>
      </c>
      <c r="AP5" s="54"/>
      <c r="AQ5" s="54"/>
      <c r="AR5" s="55"/>
    </row>
    <row r="6" spans="1:44" s="3" customFormat="1" ht="19.5" customHeight="1">
      <c r="A6" s="51"/>
      <c r="B6" s="67" t="s">
        <v>8</v>
      </c>
      <c r="C6" s="59"/>
      <c r="D6" s="59"/>
      <c r="E6" s="59"/>
      <c r="F6" s="59" t="s">
        <v>16</v>
      </c>
      <c r="G6" s="59"/>
      <c r="H6" s="59"/>
      <c r="I6" s="59"/>
      <c r="J6" s="59" t="s">
        <v>0</v>
      </c>
      <c r="K6" s="59"/>
      <c r="L6" s="59"/>
      <c r="M6" s="60"/>
      <c r="N6" s="51"/>
      <c r="O6" s="61"/>
      <c r="P6" s="62"/>
      <c r="Q6" s="62"/>
      <c r="R6" s="63"/>
      <c r="S6" s="61"/>
      <c r="T6" s="62"/>
      <c r="U6" s="62"/>
      <c r="V6" s="63"/>
      <c r="W6" s="61"/>
      <c r="X6" s="62"/>
      <c r="Y6" s="62"/>
      <c r="Z6" s="63"/>
      <c r="AA6" s="51"/>
      <c r="AB6" s="61"/>
      <c r="AC6" s="62"/>
      <c r="AD6" s="62"/>
      <c r="AE6" s="63"/>
      <c r="AF6" s="61"/>
      <c r="AG6" s="62"/>
      <c r="AH6" s="62"/>
      <c r="AI6" s="63"/>
      <c r="AJ6" s="61"/>
      <c r="AK6" s="62"/>
      <c r="AL6" s="62"/>
      <c r="AM6" s="63"/>
      <c r="AN6" s="51"/>
      <c r="AO6" s="56"/>
      <c r="AP6" s="57"/>
      <c r="AQ6" s="57"/>
      <c r="AR6" s="58"/>
    </row>
    <row r="7" spans="1:44" s="7" customFormat="1" ht="45" customHeight="1">
      <c r="A7" s="52"/>
      <c r="B7" s="8" t="s">
        <v>4</v>
      </c>
      <c r="C7" s="5" t="s">
        <v>6</v>
      </c>
      <c r="D7" s="5" t="s">
        <v>5</v>
      </c>
      <c r="E7" s="5" t="s">
        <v>7</v>
      </c>
      <c r="F7" s="9" t="s">
        <v>4</v>
      </c>
      <c r="G7" s="5" t="s">
        <v>6</v>
      </c>
      <c r="H7" s="5" t="s">
        <v>5</v>
      </c>
      <c r="I7" s="5" t="s">
        <v>7</v>
      </c>
      <c r="J7" s="9" t="s">
        <v>4</v>
      </c>
      <c r="K7" s="5" t="s">
        <v>6</v>
      </c>
      <c r="L7" s="5" t="s">
        <v>5</v>
      </c>
      <c r="M7" s="6" t="s">
        <v>7</v>
      </c>
      <c r="N7" s="52"/>
      <c r="O7" s="8" t="s">
        <v>4</v>
      </c>
      <c r="P7" s="5" t="s">
        <v>6</v>
      </c>
      <c r="Q7" s="5" t="s">
        <v>5</v>
      </c>
      <c r="R7" s="6" t="s">
        <v>7</v>
      </c>
      <c r="S7" s="8" t="s">
        <v>4</v>
      </c>
      <c r="T7" s="5" t="s">
        <v>6</v>
      </c>
      <c r="U7" s="5" t="s">
        <v>5</v>
      </c>
      <c r="V7" s="6" t="s">
        <v>7</v>
      </c>
      <c r="W7" s="8" t="s">
        <v>4</v>
      </c>
      <c r="X7" s="5" t="s">
        <v>6</v>
      </c>
      <c r="Y7" s="5" t="s">
        <v>5</v>
      </c>
      <c r="Z7" s="6" t="s">
        <v>7</v>
      </c>
      <c r="AA7" s="52"/>
      <c r="AB7" s="8" t="s">
        <v>4</v>
      </c>
      <c r="AC7" s="5" t="s">
        <v>6</v>
      </c>
      <c r="AD7" s="5" t="s">
        <v>5</v>
      </c>
      <c r="AE7" s="6" t="s">
        <v>7</v>
      </c>
      <c r="AF7" s="8" t="s">
        <v>4</v>
      </c>
      <c r="AG7" s="5" t="s">
        <v>6</v>
      </c>
      <c r="AH7" s="5" t="s">
        <v>5</v>
      </c>
      <c r="AI7" s="6" t="s">
        <v>7</v>
      </c>
      <c r="AJ7" s="8" t="s">
        <v>4</v>
      </c>
      <c r="AK7" s="5" t="s">
        <v>6</v>
      </c>
      <c r="AL7" s="5" t="s">
        <v>5</v>
      </c>
      <c r="AM7" s="6" t="s">
        <v>7</v>
      </c>
      <c r="AN7" s="52"/>
      <c r="AO7" s="23" t="s">
        <v>4</v>
      </c>
      <c r="AP7" s="24" t="s">
        <v>6</v>
      </c>
      <c r="AQ7" s="24" t="s">
        <v>5</v>
      </c>
      <c r="AR7" s="25" t="s">
        <v>7</v>
      </c>
    </row>
    <row r="8" spans="1:44" s="19" customFormat="1" ht="36" customHeight="1">
      <c r="A8" s="10" t="s">
        <v>1</v>
      </c>
      <c r="B8" s="13">
        <v>15370</v>
      </c>
      <c r="C8" s="18">
        <v>15742390.88</v>
      </c>
      <c r="D8" s="14">
        <f>ROUND((C8*32.7%),2)</f>
        <v>5147761.82</v>
      </c>
      <c r="E8" s="14">
        <f>+C8+D8</f>
        <v>20890152.700000003</v>
      </c>
      <c r="F8" s="15">
        <v>818</v>
      </c>
      <c r="G8" s="18">
        <v>975164.74</v>
      </c>
      <c r="H8" s="14">
        <f>ROUND((G8*32.7%),2)</f>
        <v>318878.87</v>
      </c>
      <c r="I8" s="14">
        <f>+G8+H8</f>
        <v>1294043.6099999999</v>
      </c>
      <c r="J8" s="16">
        <f>+F8+B8</f>
        <v>16188</v>
      </c>
      <c r="K8" s="14">
        <f aca="true" t="shared" si="0" ref="K8:K14">+G8+C8</f>
        <v>16717555.620000001</v>
      </c>
      <c r="L8" s="14">
        <f aca="true" t="shared" si="1" ref="L8:L14">+H8+D8</f>
        <v>5466640.69</v>
      </c>
      <c r="M8" s="17">
        <f aca="true" t="shared" si="2" ref="M8:M14">+I8+E8</f>
        <v>22184196.310000002</v>
      </c>
      <c r="N8" s="10" t="s">
        <v>1</v>
      </c>
      <c r="O8" s="13">
        <v>0</v>
      </c>
      <c r="P8" s="14">
        <v>0</v>
      </c>
      <c r="Q8" s="14">
        <f>ROUND((P8*32.7%),2)</f>
        <v>0</v>
      </c>
      <c r="R8" s="17">
        <f aca="true" t="shared" si="3" ref="R8:R14">+P8+Q8</f>
        <v>0</v>
      </c>
      <c r="S8" s="13">
        <v>20875</v>
      </c>
      <c r="T8" s="14">
        <v>20326658.32</v>
      </c>
      <c r="U8" s="14">
        <f>ROUND((T8*32.7%),2)</f>
        <v>6646817.27</v>
      </c>
      <c r="V8" s="17">
        <f aca="true" t="shared" si="4" ref="V8:V14">+T8+U8</f>
        <v>26973475.59</v>
      </c>
      <c r="W8" s="13">
        <v>14020</v>
      </c>
      <c r="X8" s="14">
        <v>12865559.04</v>
      </c>
      <c r="Y8" s="14">
        <f>ROUND((X8*32.7%),2)</f>
        <v>4207037.81</v>
      </c>
      <c r="Z8" s="17">
        <f aca="true" t="shared" si="5" ref="Z8:Z14">+X8+Y8</f>
        <v>17072596.849999998</v>
      </c>
      <c r="AA8" s="10" t="s">
        <v>1</v>
      </c>
      <c r="AB8" s="13">
        <v>16890</v>
      </c>
      <c r="AC8" s="14">
        <v>17326394.799999997</v>
      </c>
      <c r="AD8" s="14">
        <f>ROUND((AC8*32.7%),2)</f>
        <v>5665731.1</v>
      </c>
      <c r="AE8" s="17">
        <f aca="true" t="shared" si="6" ref="AE8:AE14">+AC8+AD8</f>
        <v>22992125.9</v>
      </c>
      <c r="AF8" s="13">
        <v>1164</v>
      </c>
      <c r="AG8" s="14">
        <v>1258824.88</v>
      </c>
      <c r="AH8" s="14">
        <f>ROUND((AG8*32.7%),2)</f>
        <v>411635.74</v>
      </c>
      <c r="AI8" s="17">
        <f aca="true" t="shared" si="7" ref="AI8:AI14">+AG8+AH8</f>
        <v>1670460.6199999999</v>
      </c>
      <c r="AJ8" s="13">
        <v>3377</v>
      </c>
      <c r="AK8" s="14">
        <v>5440441.63</v>
      </c>
      <c r="AL8" s="14">
        <f>ROUND((AK8*32.7%),2)</f>
        <v>1779024.41</v>
      </c>
      <c r="AM8" s="17">
        <f aca="true" t="shared" si="8" ref="AM8:AM14">+AK8+AL8</f>
        <v>7219466.04</v>
      </c>
      <c r="AN8" s="37" t="s">
        <v>1</v>
      </c>
      <c r="AO8" s="38">
        <f aca="true" t="shared" si="9" ref="AO8:AR14">+AJ8+AF8+O8+AB8+W8+S8+J8</f>
        <v>72514</v>
      </c>
      <c r="AP8" s="39">
        <f t="shared" si="9"/>
        <v>73935434.28999999</v>
      </c>
      <c r="AQ8" s="39">
        <f t="shared" si="9"/>
        <v>24176887.02</v>
      </c>
      <c r="AR8" s="40">
        <f t="shared" si="9"/>
        <v>98112321.31</v>
      </c>
    </row>
    <row r="9" spans="1:44" s="19" customFormat="1" ht="36" customHeight="1">
      <c r="A9" s="10" t="s">
        <v>18</v>
      </c>
      <c r="B9" s="13">
        <v>6857</v>
      </c>
      <c r="C9" s="18">
        <v>6359811.87</v>
      </c>
      <c r="D9" s="14">
        <f aca="true" t="shared" si="10" ref="D9:D14">ROUND((C9*32.7%),2)</f>
        <v>2079658.48</v>
      </c>
      <c r="E9" s="14">
        <f aca="true" t="shared" si="11" ref="E9:E14">+C9+D9</f>
        <v>8439470.35</v>
      </c>
      <c r="F9" s="15">
        <v>382</v>
      </c>
      <c r="G9" s="18">
        <v>382499.3</v>
      </c>
      <c r="H9" s="14">
        <f aca="true" t="shared" si="12" ref="H9:H14">ROUND((G9*32.7%),2)</f>
        <v>125077.27</v>
      </c>
      <c r="I9" s="14">
        <f aca="true" t="shared" si="13" ref="I9:I14">+G9+H9</f>
        <v>507576.57</v>
      </c>
      <c r="J9" s="16">
        <f aca="true" t="shared" si="14" ref="J9:J14">+F9+B9</f>
        <v>7239</v>
      </c>
      <c r="K9" s="14">
        <f t="shared" si="0"/>
        <v>6742311.17</v>
      </c>
      <c r="L9" s="14">
        <f t="shared" si="1"/>
        <v>2204735.75</v>
      </c>
      <c r="M9" s="17">
        <f t="shared" si="2"/>
        <v>8947046.92</v>
      </c>
      <c r="N9" s="10" t="s">
        <v>18</v>
      </c>
      <c r="O9" s="13">
        <v>0</v>
      </c>
      <c r="P9" s="14">
        <v>0</v>
      </c>
      <c r="Q9" s="14">
        <f aca="true" t="shared" si="15" ref="Q9:Q14">ROUND((P9*32.7%),2)</f>
        <v>0</v>
      </c>
      <c r="R9" s="17">
        <f t="shared" si="3"/>
        <v>0</v>
      </c>
      <c r="S9" s="13">
        <v>9906</v>
      </c>
      <c r="T9" s="14">
        <v>6158285.51</v>
      </c>
      <c r="U9" s="14">
        <f aca="true" t="shared" si="16" ref="U9:U14">ROUND((T9*32.7%),2)</f>
        <v>2013759.36</v>
      </c>
      <c r="V9" s="17">
        <f t="shared" si="4"/>
        <v>8172044.87</v>
      </c>
      <c r="W9" s="13">
        <v>6208</v>
      </c>
      <c r="X9" s="14">
        <v>4385683.18</v>
      </c>
      <c r="Y9" s="14">
        <f aca="true" t="shared" si="17" ref="Y9:Y14">ROUND((X9*32.7%),2)</f>
        <v>1434118.4</v>
      </c>
      <c r="Z9" s="17">
        <f t="shared" si="5"/>
        <v>5819801.58</v>
      </c>
      <c r="AA9" s="10" t="s">
        <v>18</v>
      </c>
      <c r="AB9" s="13">
        <v>8996</v>
      </c>
      <c r="AC9" s="14">
        <v>4857844.65</v>
      </c>
      <c r="AD9" s="14">
        <f aca="true" t="shared" si="18" ref="AD9:AD14">ROUND((AC9*32.7%),2)</f>
        <v>1588515.2</v>
      </c>
      <c r="AE9" s="17">
        <f t="shared" si="6"/>
        <v>6446359.850000001</v>
      </c>
      <c r="AF9" s="13">
        <v>429</v>
      </c>
      <c r="AG9" s="14">
        <v>280866.81000000006</v>
      </c>
      <c r="AH9" s="14">
        <f aca="true" t="shared" si="19" ref="AH9:AH14">ROUND((AG9*32.7%),2)</f>
        <v>91843.45</v>
      </c>
      <c r="AI9" s="17">
        <f t="shared" si="7"/>
        <v>372710.26000000007</v>
      </c>
      <c r="AJ9" s="13">
        <v>3320</v>
      </c>
      <c r="AK9" s="14">
        <v>851572.76</v>
      </c>
      <c r="AL9" s="14">
        <f aca="true" t="shared" si="20" ref="AL9:AL14">ROUND((AK9*32.7%),2)</f>
        <v>278464.29</v>
      </c>
      <c r="AM9" s="17">
        <f t="shared" si="8"/>
        <v>1130037.05</v>
      </c>
      <c r="AN9" s="37" t="s">
        <v>20</v>
      </c>
      <c r="AO9" s="38">
        <f t="shared" si="9"/>
        <v>36098</v>
      </c>
      <c r="AP9" s="39">
        <f t="shared" si="9"/>
        <v>23276564.08</v>
      </c>
      <c r="AQ9" s="39">
        <f t="shared" si="9"/>
        <v>7611436.45</v>
      </c>
      <c r="AR9" s="40">
        <f t="shared" si="9"/>
        <v>30888000.53</v>
      </c>
    </row>
    <row r="10" spans="1:44" s="19" customFormat="1" ht="36" customHeight="1">
      <c r="A10" s="10" t="s">
        <v>19</v>
      </c>
      <c r="B10" s="13">
        <v>5818</v>
      </c>
      <c r="C10" s="18">
        <v>32348197.830000002</v>
      </c>
      <c r="D10" s="14">
        <f t="shared" si="10"/>
        <v>10577860.69</v>
      </c>
      <c r="E10" s="14">
        <f t="shared" si="11"/>
        <v>42926058.52</v>
      </c>
      <c r="F10" s="15">
        <v>258</v>
      </c>
      <c r="G10" s="18">
        <v>1448929.9400000002</v>
      </c>
      <c r="H10" s="14">
        <f t="shared" si="12"/>
        <v>473800.09</v>
      </c>
      <c r="I10" s="14">
        <f t="shared" si="13"/>
        <v>1922730.0300000003</v>
      </c>
      <c r="J10" s="16">
        <f t="shared" si="14"/>
        <v>6076</v>
      </c>
      <c r="K10" s="14">
        <f t="shared" si="0"/>
        <v>33797127.77</v>
      </c>
      <c r="L10" s="14">
        <f t="shared" si="1"/>
        <v>11051660.78</v>
      </c>
      <c r="M10" s="17">
        <f t="shared" si="2"/>
        <v>44848788.550000004</v>
      </c>
      <c r="N10" s="10" t="s">
        <v>19</v>
      </c>
      <c r="O10" s="13">
        <v>0</v>
      </c>
      <c r="P10" s="14">
        <v>0</v>
      </c>
      <c r="Q10" s="14">
        <f t="shared" si="15"/>
        <v>0</v>
      </c>
      <c r="R10" s="17">
        <f t="shared" si="3"/>
        <v>0</v>
      </c>
      <c r="S10" s="13">
        <v>865</v>
      </c>
      <c r="T10" s="14">
        <v>4502116.54</v>
      </c>
      <c r="U10" s="14">
        <f t="shared" si="16"/>
        <v>1472192.11</v>
      </c>
      <c r="V10" s="17">
        <f t="shared" si="4"/>
        <v>5974308.65</v>
      </c>
      <c r="W10" s="13">
        <v>847</v>
      </c>
      <c r="X10" s="14">
        <v>3009447.33</v>
      </c>
      <c r="Y10" s="14">
        <f t="shared" si="17"/>
        <v>984089.28</v>
      </c>
      <c r="Z10" s="17">
        <f t="shared" si="5"/>
        <v>3993536.6100000003</v>
      </c>
      <c r="AA10" s="10" t="s">
        <v>19</v>
      </c>
      <c r="AB10" s="13">
        <v>1169</v>
      </c>
      <c r="AC10" s="14">
        <v>6405399.17</v>
      </c>
      <c r="AD10" s="14">
        <f t="shared" si="18"/>
        <v>2094565.53</v>
      </c>
      <c r="AE10" s="17">
        <f t="shared" si="6"/>
        <v>8499964.7</v>
      </c>
      <c r="AF10" s="13">
        <v>139</v>
      </c>
      <c r="AG10" s="14">
        <v>514670.97</v>
      </c>
      <c r="AH10" s="14">
        <f t="shared" si="19"/>
        <v>168297.41</v>
      </c>
      <c r="AI10" s="17">
        <f t="shared" si="7"/>
        <v>682968.38</v>
      </c>
      <c r="AJ10" s="13">
        <v>39</v>
      </c>
      <c r="AK10" s="14">
        <v>236331.39</v>
      </c>
      <c r="AL10" s="14">
        <f t="shared" si="20"/>
        <v>77280.36</v>
      </c>
      <c r="AM10" s="17">
        <f t="shared" si="8"/>
        <v>313611.75</v>
      </c>
      <c r="AN10" s="37" t="s">
        <v>21</v>
      </c>
      <c r="AO10" s="38">
        <f t="shared" si="9"/>
        <v>9135</v>
      </c>
      <c r="AP10" s="39">
        <f t="shared" si="9"/>
        <v>48465093.17</v>
      </c>
      <c r="AQ10" s="39">
        <f t="shared" si="9"/>
        <v>15848085.469999999</v>
      </c>
      <c r="AR10" s="40">
        <f t="shared" si="9"/>
        <v>64313178.64000001</v>
      </c>
    </row>
    <row r="11" spans="1:44" s="19" customFormat="1" ht="36" customHeight="1">
      <c r="A11" s="11" t="s">
        <v>2</v>
      </c>
      <c r="B11" s="13">
        <v>37053</v>
      </c>
      <c r="C11" s="18">
        <v>56789560.31999999</v>
      </c>
      <c r="D11" s="14">
        <f t="shared" si="10"/>
        <v>18570186.22</v>
      </c>
      <c r="E11" s="14">
        <f t="shared" si="11"/>
        <v>75359746.53999999</v>
      </c>
      <c r="F11" s="15">
        <v>1752</v>
      </c>
      <c r="G11" s="18">
        <v>2849366.66</v>
      </c>
      <c r="H11" s="14">
        <f t="shared" si="12"/>
        <v>931742.9</v>
      </c>
      <c r="I11" s="14">
        <f t="shared" si="13"/>
        <v>3781109.56</v>
      </c>
      <c r="J11" s="16">
        <f t="shared" si="14"/>
        <v>38805</v>
      </c>
      <c r="K11" s="14">
        <f t="shared" si="0"/>
        <v>59638926.97999999</v>
      </c>
      <c r="L11" s="14">
        <f t="shared" si="1"/>
        <v>19501929.119999997</v>
      </c>
      <c r="M11" s="17">
        <f t="shared" si="2"/>
        <v>79140856.1</v>
      </c>
      <c r="N11" s="11" t="s">
        <v>2</v>
      </c>
      <c r="O11" s="13">
        <v>11700</v>
      </c>
      <c r="P11" s="14">
        <v>3023002.336860723</v>
      </c>
      <c r="Q11" s="14">
        <f t="shared" si="15"/>
        <v>988521.76</v>
      </c>
      <c r="R11" s="17">
        <f t="shared" si="3"/>
        <v>4011524.0968607226</v>
      </c>
      <c r="S11" s="13">
        <v>16913</v>
      </c>
      <c r="T11" s="14">
        <v>17153773.6</v>
      </c>
      <c r="U11" s="14">
        <f t="shared" si="16"/>
        <v>5609283.97</v>
      </c>
      <c r="V11" s="17">
        <f t="shared" si="4"/>
        <v>22763057.57</v>
      </c>
      <c r="W11" s="13">
        <v>7670</v>
      </c>
      <c r="X11" s="14">
        <v>8780703.86</v>
      </c>
      <c r="Y11" s="14">
        <f t="shared" si="17"/>
        <v>2871290.16</v>
      </c>
      <c r="Z11" s="17">
        <f t="shared" si="5"/>
        <v>11651994.02</v>
      </c>
      <c r="AA11" s="11" t="s">
        <v>2</v>
      </c>
      <c r="AB11" s="13">
        <v>11602</v>
      </c>
      <c r="AC11" s="14">
        <v>13764414.83</v>
      </c>
      <c r="AD11" s="14">
        <f t="shared" si="18"/>
        <v>4500963.65</v>
      </c>
      <c r="AE11" s="17">
        <f t="shared" si="6"/>
        <v>18265378.48</v>
      </c>
      <c r="AF11" s="13">
        <v>3493</v>
      </c>
      <c r="AG11" s="14">
        <v>4210293.81</v>
      </c>
      <c r="AH11" s="14">
        <f t="shared" si="19"/>
        <v>1376766.08</v>
      </c>
      <c r="AI11" s="17">
        <f t="shared" si="7"/>
        <v>5587059.89</v>
      </c>
      <c r="AJ11" s="13">
        <v>7559</v>
      </c>
      <c r="AK11" s="14">
        <v>8671814.96</v>
      </c>
      <c r="AL11" s="14">
        <f t="shared" si="20"/>
        <v>2835683.49</v>
      </c>
      <c r="AM11" s="17">
        <f t="shared" si="8"/>
        <v>11507498.450000001</v>
      </c>
      <c r="AN11" s="41" t="s">
        <v>2</v>
      </c>
      <c r="AO11" s="38">
        <f t="shared" si="9"/>
        <v>97742</v>
      </c>
      <c r="AP11" s="39">
        <f t="shared" si="9"/>
        <v>115242930.37686071</v>
      </c>
      <c r="AQ11" s="39">
        <f t="shared" si="9"/>
        <v>37684438.23</v>
      </c>
      <c r="AR11" s="40">
        <f t="shared" si="9"/>
        <v>152927368.60686073</v>
      </c>
    </row>
    <row r="12" spans="1:44" s="19" customFormat="1" ht="36" customHeight="1">
      <c r="A12" s="11" t="s">
        <v>3</v>
      </c>
      <c r="B12" s="13">
        <v>15642</v>
      </c>
      <c r="C12" s="18">
        <v>20860213.82</v>
      </c>
      <c r="D12" s="14">
        <f t="shared" si="10"/>
        <v>6821289.92</v>
      </c>
      <c r="E12" s="14">
        <f t="shared" si="11"/>
        <v>27681503.740000002</v>
      </c>
      <c r="F12" s="15">
        <v>530</v>
      </c>
      <c r="G12" s="18">
        <v>694648.4600000002</v>
      </c>
      <c r="H12" s="14">
        <f t="shared" si="12"/>
        <v>227150.05</v>
      </c>
      <c r="I12" s="14">
        <f t="shared" si="13"/>
        <v>921798.5100000002</v>
      </c>
      <c r="J12" s="16">
        <f t="shared" si="14"/>
        <v>16172</v>
      </c>
      <c r="K12" s="14">
        <f t="shared" si="0"/>
        <v>21554862.28</v>
      </c>
      <c r="L12" s="14">
        <f t="shared" si="1"/>
        <v>7048439.97</v>
      </c>
      <c r="M12" s="17">
        <f t="shared" si="2"/>
        <v>28603302.250000004</v>
      </c>
      <c r="N12" s="11" t="s">
        <v>3</v>
      </c>
      <c r="O12" s="13">
        <v>0</v>
      </c>
      <c r="P12" s="14">
        <v>0</v>
      </c>
      <c r="Q12" s="14">
        <f t="shared" si="15"/>
        <v>0</v>
      </c>
      <c r="R12" s="17">
        <f t="shared" si="3"/>
        <v>0</v>
      </c>
      <c r="S12" s="13">
        <v>1286</v>
      </c>
      <c r="T12" s="14">
        <v>1890867.54</v>
      </c>
      <c r="U12" s="14">
        <f t="shared" si="16"/>
        <v>618313.69</v>
      </c>
      <c r="V12" s="17">
        <f t="shared" si="4"/>
        <v>2509181.23</v>
      </c>
      <c r="W12" s="13">
        <v>1466</v>
      </c>
      <c r="X12" s="14">
        <v>1872380.13</v>
      </c>
      <c r="Y12" s="14">
        <f t="shared" si="17"/>
        <v>612268.3</v>
      </c>
      <c r="Z12" s="17">
        <f t="shared" si="5"/>
        <v>2484648.4299999997</v>
      </c>
      <c r="AA12" s="11" t="s">
        <v>3</v>
      </c>
      <c r="AB12" s="13">
        <v>2123</v>
      </c>
      <c r="AC12" s="14">
        <v>3878393.43</v>
      </c>
      <c r="AD12" s="14">
        <f t="shared" si="18"/>
        <v>1268234.65</v>
      </c>
      <c r="AE12" s="17">
        <f t="shared" si="6"/>
        <v>5146628.08</v>
      </c>
      <c r="AF12" s="13">
        <v>315</v>
      </c>
      <c r="AG12" s="14">
        <v>497973.75</v>
      </c>
      <c r="AH12" s="14">
        <f t="shared" si="19"/>
        <v>162837.42</v>
      </c>
      <c r="AI12" s="17">
        <f t="shared" si="7"/>
        <v>660811.17</v>
      </c>
      <c r="AJ12" s="13">
        <v>490</v>
      </c>
      <c r="AK12" s="14">
        <v>745715.83</v>
      </c>
      <c r="AL12" s="14">
        <f t="shared" si="20"/>
        <v>243849.08</v>
      </c>
      <c r="AM12" s="17">
        <f t="shared" si="8"/>
        <v>989564.9099999999</v>
      </c>
      <c r="AN12" s="41" t="s">
        <v>3</v>
      </c>
      <c r="AO12" s="38">
        <f t="shared" si="9"/>
        <v>21852</v>
      </c>
      <c r="AP12" s="39">
        <f t="shared" si="9"/>
        <v>30440192.96</v>
      </c>
      <c r="AQ12" s="39">
        <f t="shared" si="9"/>
        <v>9953943.11</v>
      </c>
      <c r="AR12" s="40">
        <f t="shared" si="9"/>
        <v>40394136.07000001</v>
      </c>
    </row>
    <row r="13" spans="1:44" s="19" customFormat="1" ht="36" customHeight="1">
      <c r="A13" s="11" t="s">
        <v>17</v>
      </c>
      <c r="B13" s="13">
        <v>30344</v>
      </c>
      <c r="C13" s="18">
        <v>13974974.06</v>
      </c>
      <c r="D13" s="14">
        <f t="shared" si="10"/>
        <v>4569816.52</v>
      </c>
      <c r="E13" s="14">
        <f t="shared" si="11"/>
        <v>18544790.58</v>
      </c>
      <c r="F13" s="15">
        <v>1060</v>
      </c>
      <c r="G13" s="18">
        <v>490174.17999999993</v>
      </c>
      <c r="H13" s="14">
        <f t="shared" si="12"/>
        <v>160286.96</v>
      </c>
      <c r="I13" s="14">
        <f t="shared" si="13"/>
        <v>650461.1399999999</v>
      </c>
      <c r="J13" s="16">
        <f t="shared" si="14"/>
        <v>31404</v>
      </c>
      <c r="K13" s="14">
        <f t="shared" si="0"/>
        <v>14465148.24</v>
      </c>
      <c r="L13" s="14">
        <f t="shared" si="1"/>
        <v>4730103.4799999995</v>
      </c>
      <c r="M13" s="17">
        <f t="shared" si="2"/>
        <v>19195251.72</v>
      </c>
      <c r="N13" s="11" t="s">
        <v>17</v>
      </c>
      <c r="O13" s="13">
        <v>0</v>
      </c>
      <c r="P13" s="14">
        <v>0</v>
      </c>
      <c r="Q13" s="14">
        <f t="shared" si="15"/>
        <v>0</v>
      </c>
      <c r="R13" s="17">
        <f t="shared" si="3"/>
        <v>0</v>
      </c>
      <c r="S13" s="13">
        <v>1704</v>
      </c>
      <c r="T13" s="14">
        <v>679749.57</v>
      </c>
      <c r="U13" s="14">
        <f t="shared" si="16"/>
        <v>222278.11</v>
      </c>
      <c r="V13" s="17">
        <f t="shared" si="4"/>
        <v>902027.6799999999</v>
      </c>
      <c r="W13" s="13">
        <v>2985</v>
      </c>
      <c r="X13" s="14">
        <v>1190334.58</v>
      </c>
      <c r="Y13" s="14">
        <f t="shared" si="17"/>
        <v>389239.41</v>
      </c>
      <c r="Z13" s="17">
        <f t="shared" si="5"/>
        <v>1579573.99</v>
      </c>
      <c r="AA13" s="11" t="s">
        <v>17</v>
      </c>
      <c r="AB13" s="13">
        <v>3200</v>
      </c>
      <c r="AC13" s="14">
        <v>1255737.45</v>
      </c>
      <c r="AD13" s="14">
        <f t="shared" si="18"/>
        <v>410626.15</v>
      </c>
      <c r="AE13" s="17">
        <f t="shared" si="6"/>
        <v>1666363.6</v>
      </c>
      <c r="AF13" s="13">
        <v>642</v>
      </c>
      <c r="AG13" s="14">
        <v>253564.71999999997</v>
      </c>
      <c r="AH13" s="14">
        <f t="shared" si="19"/>
        <v>82915.66</v>
      </c>
      <c r="AI13" s="17">
        <f t="shared" si="7"/>
        <v>336480.38</v>
      </c>
      <c r="AJ13" s="13">
        <v>948</v>
      </c>
      <c r="AK13" s="14">
        <v>373422.99</v>
      </c>
      <c r="AL13" s="14">
        <f t="shared" si="20"/>
        <v>122109.32</v>
      </c>
      <c r="AM13" s="17">
        <f t="shared" si="8"/>
        <v>495532.31</v>
      </c>
      <c r="AN13" s="41" t="s">
        <v>22</v>
      </c>
      <c r="AO13" s="38">
        <f t="shared" si="9"/>
        <v>40883</v>
      </c>
      <c r="AP13" s="39">
        <f t="shared" si="9"/>
        <v>18217957.55</v>
      </c>
      <c r="AQ13" s="39">
        <f t="shared" si="9"/>
        <v>5957272.129999999</v>
      </c>
      <c r="AR13" s="40">
        <f t="shared" si="9"/>
        <v>24175229.68</v>
      </c>
    </row>
    <row r="14" spans="1:44" s="19" customFormat="1" ht="36" customHeight="1" thickBot="1">
      <c r="A14" s="12" t="s">
        <v>14</v>
      </c>
      <c r="B14" s="20">
        <v>0</v>
      </c>
      <c r="C14" s="21">
        <v>0</v>
      </c>
      <c r="D14" s="21">
        <f t="shared" si="10"/>
        <v>0</v>
      </c>
      <c r="E14" s="21">
        <f t="shared" si="11"/>
        <v>0</v>
      </c>
      <c r="F14" s="36">
        <v>0</v>
      </c>
      <c r="G14" s="21">
        <v>0</v>
      </c>
      <c r="H14" s="21">
        <f t="shared" si="12"/>
        <v>0</v>
      </c>
      <c r="I14" s="21">
        <f t="shared" si="13"/>
        <v>0</v>
      </c>
      <c r="J14" s="27">
        <f t="shared" si="14"/>
        <v>0</v>
      </c>
      <c r="K14" s="21">
        <f t="shared" si="0"/>
        <v>0</v>
      </c>
      <c r="L14" s="21">
        <f t="shared" si="1"/>
        <v>0</v>
      </c>
      <c r="M14" s="28">
        <f t="shared" si="2"/>
        <v>0</v>
      </c>
      <c r="N14" s="12" t="s">
        <v>14</v>
      </c>
      <c r="O14" s="20">
        <v>4966</v>
      </c>
      <c r="P14" s="22">
        <v>2437545.388726025</v>
      </c>
      <c r="Q14" s="21">
        <f t="shared" si="15"/>
        <v>797077.34</v>
      </c>
      <c r="R14" s="28">
        <f t="shared" si="3"/>
        <v>3234622.7287260247</v>
      </c>
      <c r="S14" s="20">
        <v>0</v>
      </c>
      <c r="T14" s="21">
        <v>0</v>
      </c>
      <c r="U14" s="21">
        <f t="shared" si="16"/>
        <v>0</v>
      </c>
      <c r="V14" s="28">
        <f t="shared" si="4"/>
        <v>0</v>
      </c>
      <c r="W14" s="20">
        <v>0</v>
      </c>
      <c r="X14" s="21">
        <v>0</v>
      </c>
      <c r="Y14" s="21">
        <f t="shared" si="17"/>
        <v>0</v>
      </c>
      <c r="Z14" s="28">
        <f t="shared" si="5"/>
        <v>0</v>
      </c>
      <c r="AA14" s="12" t="s">
        <v>14</v>
      </c>
      <c r="AB14" s="20">
        <v>0</v>
      </c>
      <c r="AC14" s="21">
        <v>0</v>
      </c>
      <c r="AD14" s="21">
        <f t="shared" si="18"/>
        <v>0</v>
      </c>
      <c r="AE14" s="28">
        <f t="shared" si="6"/>
        <v>0</v>
      </c>
      <c r="AF14" s="20">
        <v>0</v>
      </c>
      <c r="AG14" s="21">
        <v>0</v>
      </c>
      <c r="AH14" s="21">
        <f t="shared" si="19"/>
        <v>0</v>
      </c>
      <c r="AI14" s="28">
        <f t="shared" si="7"/>
        <v>0</v>
      </c>
      <c r="AJ14" s="20">
        <v>0</v>
      </c>
      <c r="AK14" s="21">
        <v>0</v>
      </c>
      <c r="AL14" s="21">
        <f t="shared" si="20"/>
        <v>0</v>
      </c>
      <c r="AM14" s="28">
        <f t="shared" si="8"/>
        <v>0</v>
      </c>
      <c r="AN14" s="42" t="s">
        <v>14</v>
      </c>
      <c r="AO14" s="43">
        <f t="shared" si="9"/>
        <v>4966</v>
      </c>
      <c r="AP14" s="44">
        <f t="shared" si="9"/>
        <v>2437545.388726025</v>
      </c>
      <c r="AQ14" s="44">
        <f t="shared" si="9"/>
        <v>797077.34</v>
      </c>
      <c r="AR14" s="45">
        <f t="shared" si="9"/>
        <v>3234622.7287260247</v>
      </c>
    </row>
    <row r="15" spans="1:44" s="19" customFormat="1" ht="36" customHeight="1" thickBot="1">
      <c r="A15" s="29" t="s">
        <v>0</v>
      </c>
      <c r="B15" s="30">
        <f aca="true" t="shared" si="21" ref="B15:M15">SUM(B8:B14)</f>
        <v>111084</v>
      </c>
      <c r="C15" s="31">
        <f t="shared" si="21"/>
        <v>146075148.78</v>
      </c>
      <c r="D15" s="31">
        <f>SUM(D8:D14)</f>
        <v>47766573.650000006</v>
      </c>
      <c r="E15" s="31">
        <f>SUM(E8:E14)</f>
        <v>193841722.43</v>
      </c>
      <c r="F15" s="32">
        <f t="shared" si="21"/>
        <v>4800</v>
      </c>
      <c r="G15" s="31">
        <f t="shared" si="21"/>
        <v>6840783.28</v>
      </c>
      <c r="H15" s="31">
        <f t="shared" si="21"/>
        <v>2236936.14</v>
      </c>
      <c r="I15" s="31">
        <f>SUM(I8:I14)</f>
        <v>9077719.42</v>
      </c>
      <c r="J15" s="33">
        <f t="shared" si="21"/>
        <v>115884</v>
      </c>
      <c r="K15" s="34">
        <f t="shared" si="21"/>
        <v>152915932.06</v>
      </c>
      <c r="L15" s="34">
        <f t="shared" si="21"/>
        <v>50003509.78999999</v>
      </c>
      <c r="M15" s="35">
        <f t="shared" si="21"/>
        <v>202919441.85</v>
      </c>
      <c r="N15" s="29" t="s">
        <v>0</v>
      </c>
      <c r="O15" s="30">
        <f>SUM(O8:O14)</f>
        <v>16666</v>
      </c>
      <c r="P15" s="34">
        <f>SUM(P8:P14)</f>
        <v>5460547.725586748</v>
      </c>
      <c r="Q15" s="34">
        <f>SUM(Q8:Q14)</f>
        <v>1785599.1</v>
      </c>
      <c r="R15" s="35">
        <f>SUM(R8:R14)</f>
        <v>7246146.825586747</v>
      </c>
      <c r="S15" s="30">
        <f aca="true" t="shared" si="22" ref="S15:AK15">SUM(S8:S14)</f>
        <v>51549</v>
      </c>
      <c r="T15" s="34">
        <f t="shared" si="22"/>
        <v>50711451.08</v>
      </c>
      <c r="U15" s="34">
        <f t="shared" si="22"/>
        <v>16582644.509999996</v>
      </c>
      <c r="V15" s="35">
        <f t="shared" si="22"/>
        <v>67294095.59</v>
      </c>
      <c r="W15" s="30">
        <f t="shared" si="22"/>
        <v>33196</v>
      </c>
      <c r="X15" s="34">
        <f t="shared" si="22"/>
        <v>32104108.119999997</v>
      </c>
      <c r="Y15" s="34">
        <f t="shared" si="22"/>
        <v>10498043.36</v>
      </c>
      <c r="Z15" s="35">
        <f t="shared" si="22"/>
        <v>42602151.480000004</v>
      </c>
      <c r="AA15" s="29" t="s">
        <v>0</v>
      </c>
      <c r="AB15" s="30">
        <f t="shared" si="22"/>
        <v>43980</v>
      </c>
      <c r="AC15" s="34">
        <f t="shared" si="22"/>
        <v>47488184.33</v>
      </c>
      <c r="AD15" s="34">
        <f t="shared" si="22"/>
        <v>15528636.280000001</v>
      </c>
      <c r="AE15" s="35">
        <f t="shared" si="22"/>
        <v>63016820.61000001</v>
      </c>
      <c r="AF15" s="30">
        <f t="shared" si="22"/>
        <v>6182</v>
      </c>
      <c r="AG15" s="34">
        <f t="shared" si="22"/>
        <v>7016194.9399999995</v>
      </c>
      <c r="AH15" s="34">
        <f>SUM(AH8:AH14)</f>
        <v>2294295.7600000002</v>
      </c>
      <c r="AI15" s="35">
        <f>SUM(AI8:AI14)</f>
        <v>9310490.700000001</v>
      </c>
      <c r="AJ15" s="30">
        <f t="shared" si="22"/>
        <v>15733</v>
      </c>
      <c r="AK15" s="34">
        <f t="shared" si="22"/>
        <v>16319299.56</v>
      </c>
      <c r="AL15" s="34">
        <f aca="true" t="shared" si="23" ref="AL15:AR15">SUM(AL8:AL14)</f>
        <v>5336410.950000001</v>
      </c>
      <c r="AM15" s="35">
        <f t="shared" si="23"/>
        <v>21655710.509999998</v>
      </c>
      <c r="AN15" s="46" t="s">
        <v>0</v>
      </c>
      <c r="AO15" s="47">
        <f t="shared" si="23"/>
        <v>283190</v>
      </c>
      <c r="AP15" s="48">
        <f t="shared" si="23"/>
        <v>312015717.8155867</v>
      </c>
      <c r="AQ15" s="48">
        <f t="shared" si="23"/>
        <v>102029139.74999999</v>
      </c>
      <c r="AR15" s="49">
        <f t="shared" si="23"/>
        <v>414044857.5655868</v>
      </c>
    </row>
  </sheetData>
  <sheetProtection/>
  <mergeCells count="23">
    <mergeCell ref="AN1:AR1"/>
    <mergeCell ref="A4:M4"/>
    <mergeCell ref="N4:Z4"/>
    <mergeCell ref="AA4:AM4"/>
    <mergeCell ref="AN4:AR4"/>
    <mergeCell ref="A1:M1"/>
    <mergeCell ref="N1:Z1"/>
    <mergeCell ref="AA1:AM1"/>
    <mergeCell ref="B6:E6"/>
    <mergeCell ref="AF5:AI6"/>
    <mergeCell ref="AJ5:AM6"/>
    <mergeCell ref="W5:Z6"/>
    <mergeCell ref="AB5:AE6"/>
    <mergeCell ref="A5:A7"/>
    <mergeCell ref="N5:N7"/>
    <mergeCell ref="AO5:AR6"/>
    <mergeCell ref="F6:I6"/>
    <mergeCell ref="J6:M6"/>
    <mergeCell ref="B5:M5"/>
    <mergeCell ref="S5:V6"/>
    <mergeCell ref="O5:R6"/>
    <mergeCell ref="AA5:AA7"/>
    <mergeCell ref="AN5:AN7"/>
  </mergeCells>
  <printOptions horizontalCentered="1"/>
  <pageMargins left="0.15748031496062992" right="0.15748031496062992" top="0.1968503937007874" bottom="0.1968503937007874" header="0.5118110236220472" footer="0.11811023622047245"/>
  <pageSetup horizontalDpi="600" verticalDpi="6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Romice</dc:creator>
  <cp:keywords/>
  <dc:description/>
  <cp:lastModifiedBy>5°Settore</cp:lastModifiedBy>
  <cp:lastPrinted>2011-06-22T16:24:13Z</cp:lastPrinted>
  <dcterms:created xsi:type="dcterms:W3CDTF">2011-04-04T09:17:18Z</dcterms:created>
  <dcterms:modified xsi:type="dcterms:W3CDTF">2011-06-22T16:25:06Z</dcterms:modified>
  <cp:category/>
  <cp:version/>
  <cp:contentType/>
  <cp:contentStatus/>
</cp:coreProperties>
</file>